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Direktion\2016-17\"/>
    </mc:Choice>
  </mc:AlternateContent>
  <bookViews>
    <workbookView xWindow="1380" yWindow="-216" windowWidth="17376" windowHeight="10896" tabRatio="968" activeTab="3"/>
  </bookViews>
  <sheets>
    <sheet name="1. Klassen m" sheetId="23" r:id="rId1"/>
    <sheet name="1. Klassen w" sheetId="21" r:id="rId2"/>
    <sheet name="2. Klassen m" sheetId="24" r:id="rId3"/>
    <sheet name="2. Klassen w" sheetId="25" r:id="rId4"/>
    <sheet name="3. Klassen m" sheetId="26" r:id="rId5"/>
    <sheet name="3. Klassen w" sheetId="27" r:id="rId6"/>
    <sheet name="4. Klassen m" sheetId="28" r:id="rId7"/>
    <sheet name="4. Klassen w" sheetId="29" r:id="rId8"/>
  </sheets>
  <calcPr calcId="152511"/>
</workbook>
</file>

<file path=xl/calcChain.xml><?xml version="1.0" encoding="utf-8"?>
<calcChain xmlns="http://schemas.openxmlformats.org/spreadsheetml/2006/main">
  <c r="L13" i="29" l="1"/>
  <c r="J13" i="29"/>
  <c r="H13" i="29"/>
  <c r="L5" i="29"/>
  <c r="J5" i="29"/>
  <c r="H5" i="29"/>
  <c r="L9" i="29"/>
  <c r="J9" i="29"/>
  <c r="H9" i="29"/>
  <c r="L25" i="29"/>
  <c r="J25" i="29"/>
  <c r="H25" i="29"/>
  <c r="F25" i="29"/>
  <c r="L24" i="29"/>
  <c r="J24" i="29"/>
  <c r="H24" i="29"/>
  <c r="L23" i="29"/>
  <c r="J23" i="29"/>
  <c r="H23" i="29"/>
  <c r="L22" i="29"/>
  <c r="J22" i="29"/>
  <c r="H22" i="29"/>
  <c r="L8" i="29"/>
  <c r="J8" i="29"/>
  <c r="H8" i="29"/>
  <c r="L10" i="29"/>
  <c r="J10" i="29"/>
  <c r="H10" i="29"/>
  <c r="L6" i="29"/>
  <c r="J6" i="29"/>
  <c r="H6" i="29"/>
  <c r="L17" i="29"/>
  <c r="J17" i="29"/>
  <c r="H17" i="29"/>
  <c r="L21" i="29"/>
  <c r="J21" i="29"/>
  <c r="H21" i="29"/>
  <c r="F21" i="29" s="1"/>
  <c r="L20" i="29"/>
  <c r="J20" i="29"/>
  <c r="H20" i="29"/>
  <c r="L12" i="29"/>
  <c r="J12" i="29"/>
  <c r="H12" i="29"/>
  <c r="L7" i="29"/>
  <c r="J7" i="29"/>
  <c r="H7" i="29"/>
  <c r="L19" i="29"/>
  <c r="J19" i="29"/>
  <c r="H19" i="29"/>
  <c r="F19" i="29" s="1"/>
  <c r="L14" i="29"/>
  <c r="J14" i="29"/>
  <c r="H14" i="29"/>
  <c r="L18" i="29"/>
  <c r="J18" i="29"/>
  <c r="H18" i="29"/>
  <c r="L15" i="29"/>
  <c r="J15" i="29"/>
  <c r="H15" i="29"/>
  <c r="L16" i="29"/>
  <c r="J16" i="29"/>
  <c r="H16" i="29"/>
  <c r="L11" i="29"/>
  <c r="J11" i="29"/>
  <c r="H11" i="29"/>
  <c r="L7" i="27"/>
  <c r="J7" i="27"/>
  <c r="H7" i="27"/>
  <c r="F7" i="27" s="1"/>
  <c r="L16" i="27"/>
  <c r="J16" i="27"/>
  <c r="H16" i="27"/>
  <c r="L9" i="27"/>
  <c r="J9" i="27"/>
  <c r="H9" i="27"/>
  <c r="L11" i="27"/>
  <c r="J11" i="27"/>
  <c r="H11" i="27"/>
  <c r="L6" i="27"/>
  <c r="J6" i="27"/>
  <c r="H6" i="27"/>
  <c r="F6" i="27" s="1"/>
  <c r="L8" i="27"/>
  <c r="J8" i="27"/>
  <c r="H8" i="27"/>
  <c r="L12" i="27"/>
  <c r="J12" i="27"/>
  <c r="H12" i="27"/>
  <c r="L5" i="27"/>
  <c r="J5" i="27"/>
  <c r="H5" i="27"/>
  <c r="L31" i="27"/>
  <c r="J31" i="27"/>
  <c r="H31" i="27"/>
  <c r="F31" i="27" s="1"/>
  <c r="L13" i="27"/>
  <c r="J13" i="27"/>
  <c r="H13" i="27"/>
  <c r="L23" i="27"/>
  <c r="J23" i="27"/>
  <c r="H23" i="27"/>
  <c r="L17" i="27"/>
  <c r="J17" i="27"/>
  <c r="H17" i="27"/>
  <c r="L10" i="27"/>
  <c r="J10" i="27"/>
  <c r="H10" i="27"/>
  <c r="L28" i="27"/>
  <c r="J28" i="27"/>
  <c r="H28" i="27"/>
  <c r="L27" i="27"/>
  <c r="J27" i="27"/>
  <c r="H27" i="27"/>
  <c r="L25" i="27"/>
  <c r="J25" i="27"/>
  <c r="H25" i="27"/>
  <c r="L22" i="27"/>
  <c r="J22" i="27"/>
  <c r="H22" i="27"/>
  <c r="F22" i="27" s="1"/>
  <c r="L21" i="27"/>
  <c r="J21" i="27"/>
  <c r="H21" i="27"/>
  <c r="L14" i="27"/>
  <c r="J14" i="27"/>
  <c r="H14" i="27"/>
  <c r="L18" i="27"/>
  <c r="J18" i="27"/>
  <c r="H18" i="27"/>
  <c r="F18" i="27" s="1"/>
  <c r="L30" i="27"/>
  <c r="J30" i="27"/>
  <c r="H30" i="27"/>
  <c r="F30" i="27"/>
  <c r="L20" i="27"/>
  <c r="J20" i="27"/>
  <c r="H20" i="27"/>
  <c r="L29" i="27"/>
  <c r="J29" i="27"/>
  <c r="H29" i="27"/>
  <c r="L24" i="27"/>
  <c r="J24" i="27"/>
  <c r="H24" i="27"/>
  <c r="L26" i="27"/>
  <c r="J26" i="27"/>
  <c r="H26" i="27"/>
  <c r="F26" i="27" s="1"/>
  <c r="L15" i="27"/>
  <c r="J15" i="27"/>
  <c r="H15" i="27"/>
  <c r="L19" i="27"/>
  <c r="J19" i="27"/>
  <c r="H19" i="27"/>
  <c r="L6" i="25"/>
  <c r="J6" i="25"/>
  <c r="F6" i="25" s="1"/>
  <c r="H6" i="25"/>
  <c r="L9" i="25"/>
  <c r="J9" i="25"/>
  <c r="H9" i="25"/>
  <c r="L5" i="25"/>
  <c r="J5" i="25"/>
  <c r="H5" i="25"/>
  <c r="F5" i="25" s="1"/>
  <c r="L7" i="25"/>
  <c r="J7" i="25"/>
  <c r="H7" i="25"/>
  <c r="L13" i="25"/>
  <c r="J13" i="25"/>
  <c r="F13" i="25" s="1"/>
  <c r="H13" i="25"/>
  <c r="L22" i="25"/>
  <c r="J22" i="25"/>
  <c r="H22" i="25"/>
  <c r="L21" i="25"/>
  <c r="J21" i="25"/>
  <c r="H21" i="25"/>
  <c r="L14" i="25"/>
  <c r="J14" i="25"/>
  <c r="H14" i="25"/>
  <c r="L8" i="25"/>
  <c r="J8" i="25"/>
  <c r="H8" i="25"/>
  <c r="L11" i="25"/>
  <c r="J11" i="25"/>
  <c r="H11" i="25"/>
  <c r="L20" i="25"/>
  <c r="J20" i="25"/>
  <c r="H20" i="25"/>
  <c r="F20" i="25" s="1"/>
  <c r="L12" i="25"/>
  <c r="J12" i="25"/>
  <c r="H12" i="25"/>
  <c r="L19" i="25"/>
  <c r="J19" i="25"/>
  <c r="H19" i="25"/>
  <c r="L18" i="25"/>
  <c r="J18" i="25"/>
  <c r="H18" i="25"/>
  <c r="L15" i="25"/>
  <c r="J15" i="25"/>
  <c r="H15" i="25"/>
  <c r="L16" i="25"/>
  <c r="J16" i="25"/>
  <c r="H16" i="25"/>
  <c r="L10" i="25"/>
  <c r="J10" i="25"/>
  <c r="H10" i="25"/>
  <c r="L17" i="25"/>
  <c r="J17" i="25"/>
  <c r="H17" i="25"/>
  <c r="L27" i="21"/>
  <c r="J5" i="21"/>
  <c r="H5" i="21"/>
  <c r="L26" i="21"/>
  <c r="J12" i="21"/>
  <c r="H12" i="21"/>
  <c r="L25" i="21"/>
  <c r="J6" i="21"/>
  <c r="H6" i="21"/>
  <c r="L24" i="21"/>
  <c r="J9" i="21"/>
  <c r="H9" i="21"/>
  <c r="L23" i="21"/>
  <c r="J7" i="21"/>
  <c r="H7" i="21"/>
  <c r="L22" i="21"/>
  <c r="J16" i="21"/>
  <c r="H16" i="21"/>
  <c r="L21" i="21"/>
  <c r="J27" i="21"/>
  <c r="H27" i="21"/>
  <c r="L20" i="21"/>
  <c r="J11" i="21"/>
  <c r="H11" i="21"/>
  <c r="L19" i="21"/>
  <c r="J15" i="21"/>
  <c r="H15" i="21"/>
  <c r="L18" i="21"/>
  <c r="J8" i="21"/>
  <c r="H8" i="21"/>
  <c r="L17" i="21"/>
  <c r="J20" i="21"/>
  <c r="H20" i="21"/>
  <c r="L16" i="21"/>
  <c r="J17" i="21"/>
  <c r="H17" i="21"/>
  <c r="L15" i="21"/>
  <c r="J10" i="21"/>
  <c r="H10" i="21"/>
  <c r="L13" i="21"/>
  <c r="J26" i="21"/>
  <c r="H26" i="21"/>
  <c r="L14" i="21"/>
  <c r="J19" i="21"/>
  <c r="H19" i="21"/>
  <c r="L12" i="21"/>
  <c r="J22" i="21"/>
  <c r="H22" i="21"/>
  <c r="L11" i="21"/>
  <c r="J18" i="21"/>
  <c r="H18" i="21"/>
  <c r="L10" i="21"/>
  <c r="J13" i="21"/>
  <c r="H13" i="21"/>
  <c r="L9" i="21"/>
  <c r="J25" i="21"/>
  <c r="H25" i="21"/>
  <c r="L8" i="21"/>
  <c r="J21" i="21"/>
  <c r="H21" i="21"/>
  <c r="L7" i="21"/>
  <c r="J14" i="21"/>
  <c r="H14" i="21"/>
  <c r="L6" i="21"/>
  <c r="J24" i="21"/>
  <c r="H24" i="21"/>
  <c r="L5" i="21"/>
  <c r="J23" i="21"/>
  <c r="H23" i="21"/>
  <c r="L13" i="28"/>
  <c r="J13" i="28"/>
  <c r="H13" i="28"/>
  <c r="L12" i="28"/>
  <c r="J12" i="28"/>
  <c r="H12" i="28"/>
  <c r="L8" i="28"/>
  <c r="J8" i="28"/>
  <c r="H8" i="28"/>
  <c r="L11" i="28"/>
  <c r="J11" i="28"/>
  <c r="H11" i="28"/>
  <c r="L6" i="28"/>
  <c r="J6" i="28"/>
  <c r="H6" i="28"/>
  <c r="F6" i="28" s="1"/>
  <c r="L27" i="28"/>
  <c r="J27" i="28"/>
  <c r="H27" i="28"/>
  <c r="L15" i="28"/>
  <c r="J15" i="28"/>
  <c r="H15" i="28"/>
  <c r="L7" i="28"/>
  <c r="J7" i="28"/>
  <c r="H7" i="28"/>
  <c r="L9" i="28"/>
  <c r="J9" i="28"/>
  <c r="H9" i="28"/>
  <c r="L26" i="28"/>
  <c r="J26" i="28"/>
  <c r="H26" i="28"/>
  <c r="L5" i="28"/>
  <c r="J5" i="28"/>
  <c r="H5" i="28"/>
  <c r="F5" i="28" s="1"/>
  <c r="L17" i="28"/>
  <c r="J17" i="28"/>
  <c r="H17" i="28"/>
  <c r="L16" i="28"/>
  <c r="J16" i="28"/>
  <c r="F16" i="28" s="1"/>
  <c r="H16" i="28"/>
  <c r="L19" i="28"/>
  <c r="J19" i="28"/>
  <c r="H19" i="28"/>
  <c r="L30" i="28"/>
  <c r="J30" i="28"/>
  <c r="H30" i="28"/>
  <c r="F30" i="28" s="1"/>
  <c r="L20" i="28"/>
  <c r="J20" i="28"/>
  <c r="H20" i="28"/>
  <c r="L28" i="28"/>
  <c r="J28" i="28"/>
  <c r="H28" i="28"/>
  <c r="L14" i="28"/>
  <c r="J14" i="28"/>
  <c r="H14" i="28"/>
  <c r="L23" i="28"/>
  <c r="J23" i="28"/>
  <c r="H23" i="28"/>
  <c r="L10" i="28"/>
  <c r="J10" i="28"/>
  <c r="H10" i="28"/>
  <c r="L18" i="28"/>
  <c r="J18" i="28"/>
  <c r="H18" i="28"/>
  <c r="L22" i="28"/>
  <c r="J22" i="28"/>
  <c r="H22" i="28"/>
  <c r="L21" i="28"/>
  <c r="J21" i="28"/>
  <c r="H21" i="28"/>
  <c r="L25" i="28"/>
  <c r="J25" i="28"/>
  <c r="H25" i="28"/>
  <c r="L29" i="28"/>
  <c r="J29" i="28"/>
  <c r="H29" i="28"/>
  <c r="L24" i="28"/>
  <c r="J24" i="28"/>
  <c r="H24" i="28"/>
  <c r="F24" i="28" s="1"/>
  <c r="L6" i="26"/>
  <c r="J6" i="26"/>
  <c r="H6" i="26"/>
  <c r="L13" i="26"/>
  <c r="J13" i="26"/>
  <c r="H13" i="26"/>
  <c r="L9" i="26"/>
  <c r="J9" i="26"/>
  <c r="H9" i="26"/>
  <c r="L22" i="26"/>
  <c r="J22" i="26"/>
  <c r="H22" i="26"/>
  <c r="L35" i="26"/>
  <c r="J35" i="26"/>
  <c r="H35" i="26"/>
  <c r="F35" i="26"/>
  <c r="L34" i="26"/>
  <c r="J34" i="26"/>
  <c r="H34" i="26"/>
  <c r="L8" i="26"/>
  <c r="J8" i="26"/>
  <c r="H8" i="26"/>
  <c r="L33" i="26"/>
  <c r="J33" i="26"/>
  <c r="F33" i="26" s="1"/>
  <c r="H33" i="26"/>
  <c r="L11" i="26"/>
  <c r="J11" i="26"/>
  <c r="H11" i="26"/>
  <c r="L10" i="26"/>
  <c r="J10" i="26"/>
  <c r="H10" i="26"/>
  <c r="F10" i="26" s="1"/>
  <c r="L12" i="26"/>
  <c r="J12" i="26"/>
  <c r="H12" i="26"/>
  <c r="L5" i="26"/>
  <c r="J5" i="26"/>
  <c r="H5" i="26"/>
  <c r="L16" i="26"/>
  <c r="J16" i="26"/>
  <c r="H16" i="26"/>
  <c r="L32" i="26"/>
  <c r="J32" i="26"/>
  <c r="H32" i="26"/>
  <c r="F32" i="26" s="1"/>
  <c r="L14" i="26"/>
  <c r="J14" i="26"/>
  <c r="H14" i="26"/>
  <c r="L18" i="26"/>
  <c r="J18" i="26"/>
  <c r="H18" i="26"/>
  <c r="L7" i="26"/>
  <c r="J7" i="26"/>
  <c r="H7" i="26"/>
  <c r="L26" i="26"/>
  <c r="J26" i="26"/>
  <c r="H26" i="26"/>
  <c r="L20" i="26"/>
  <c r="J20" i="26"/>
  <c r="H20" i="26"/>
  <c r="L25" i="26"/>
  <c r="J25" i="26"/>
  <c r="H25" i="26"/>
  <c r="L29" i="26"/>
  <c r="J29" i="26"/>
  <c r="H29" i="26"/>
  <c r="L31" i="26"/>
  <c r="J31" i="26"/>
  <c r="F31" i="26" s="1"/>
  <c r="H31" i="26"/>
  <c r="L17" i="26"/>
  <c r="J17" i="26"/>
  <c r="H17" i="26"/>
  <c r="L23" i="26"/>
  <c r="J23" i="26"/>
  <c r="H23" i="26"/>
  <c r="L21" i="26"/>
  <c r="J21" i="26"/>
  <c r="H21" i="26"/>
  <c r="L19" i="26"/>
  <c r="J19" i="26"/>
  <c r="H19" i="26"/>
  <c r="L24" i="26"/>
  <c r="J24" i="26"/>
  <c r="H24" i="26"/>
  <c r="L15" i="26"/>
  <c r="J15" i="26"/>
  <c r="H15" i="26"/>
  <c r="L30" i="26"/>
  <c r="J30" i="26"/>
  <c r="H30" i="26"/>
  <c r="L28" i="26"/>
  <c r="J28" i="26"/>
  <c r="H28" i="26"/>
  <c r="F28" i="26" s="1"/>
  <c r="L27" i="26"/>
  <c r="J27" i="26"/>
  <c r="H27" i="26"/>
  <c r="L6" i="24"/>
  <c r="J6" i="24"/>
  <c r="H6" i="24"/>
  <c r="L19" i="24"/>
  <c r="J19" i="24"/>
  <c r="H19" i="24"/>
  <c r="L17" i="24"/>
  <c r="J17" i="24"/>
  <c r="H17" i="24"/>
  <c r="F17" i="24" s="1"/>
  <c r="L18" i="24"/>
  <c r="J18" i="24"/>
  <c r="H18" i="24"/>
  <c r="F18" i="24" s="1"/>
  <c r="L12" i="24"/>
  <c r="F12" i="24" s="1"/>
  <c r="J12" i="24"/>
  <c r="H12" i="24"/>
  <c r="L7" i="24"/>
  <c r="J7" i="24"/>
  <c r="H7" i="24"/>
  <c r="L16" i="24"/>
  <c r="J16" i="24"/>
  <c r="H16" i="24"/>
  <c r="L10" i="24"/>
  <c r="J10" i="24"/>
  <c r="H10" i="24"/>
  <c r="F10" i="24" s="1"/>
  <c r="L14" i="24"/>
  <c r="F14" i="24" s="1"/>
  <c r="J14" i="24"/>
  <c r="H14" i="24"/>
  <c r="L5" i="24"/>
  <c r="J5" i="24"/>
  <c r="H5" i="24"/>
  <c r="L21" i="24"/>
  <c r="J21" i="24"/>
  <c r="H21" i="24"/>
  <c r="L20" i="24"/>
  <c r="J20" i="24"/>
  <c r="H20" i="24"/>
  <c r="L11" i="24"/>
  <c r="J11" i="24"/>
  <c r="H11" i="24"/>
  <c r="F11" i="24" s="1"/>
  <c r="L15" i="24"/>
  <c r="J15" i="24"/>
  <c r="H15" i="24"/>
  <c r="L23" i="24"/>
  <c r="J23" i="24"/>
  <c r="H23" i="24"/>
  <c r="L26" i="24"/>
  <c r="J26" i="24"/>
  <c r="H26" i="24"/>
  <c r="L9" i="24"/>
  <c r="J9" i="24"/>
  <c r="H9" i="24"/>
  <c r="L8" i="24"/>
  <c r="J8" i="24"/>
  <c r="H8" i="24"/>
  <c r="L27" i="24"/>
  <c r="J27" i="24"/>
  <c r="F27" i="24" s="1"/>
  <c r="H27" i="24"/>
  <c r="L29" i="24"/>
  <c r="J29" i="24"/>
  <c r="H29" i="24"/>
  <c r="L22" i="24"/>
  <c r="J22" i="24"/>
  <c r="H22" i="24"/>
  <c r="L25" i="24"/>
  <c r="J25" i="24"/>
  <c r="H25" i="24"/>
  <c r="L28" i="24"/>
  <c r="J28" i="24"/>
  <c r="H28" i="24"/>
  <c r="L13" i="24"/>
  <c r="J13" i="24"/>
  <c r="H13" i="24"/>
  <c r="L24" i="24"/>
  <c r="J24" i="24"/>
  <c r="H24" i="24"/>
  <c r="L12" i="23"/>
  <c r="J12" i="23"/>
  <c r="H12" i="23"/>
  <c r="L5" i="23"/>
  <c r="J5" i="23"/>
  <c r="H5" i="23"/>
  <c r="L6" i="23"/>
  <c r="J6" i="23"/>
  <c r="H6" i="23"/>
  <c r="L35" i="23"/>
  <c r="J35" i="23"/>
  <c r="H35" i="23"/>
  <c r="L11" i="23"/>
  <c r="J11" i="23"/>
  <c r="H11" i="23"/>
  <c r="L20" i="23"/>
  <c r="J20" i="23"/>
  <c r="H20" i="23"/>
  <c r="L21" i="23"/>
  <c r="J21" i="23"/>
  <c r="H21" i="23"/>
  <c r="L18" i="23"/>
  <c r="J18" i="23"/>
  <c r="H18" i="23"/>
  <c r="L9" i="23"/>
  <c r="J9" i="23"/>
  <c r="H9" i="23"/>
  <c r="L14" i="23"/>
  <c r="J14" i="23"/>
  <c r="H14" i="23"/>
  <c r="L25" i="23"/>
  <c r="J25" i="23"/>
  <c r="H25" i="23"/>
  <c r="L28" i="23"/>
  <c r="J28" i="23"/>
  <c r="H28" i="23"/>
  <c r="L30" i="23"/>
  <c r="J30" i="23"/>
  <c r="H30" i="23"/>
  <c r="L33" i="23"/>
  <c r="J33" i="23"/>
  <c r="H33" i="23"/>
  <c r="L15" i="23"/>
  <c r="J15" i="23"/>
  <c r="F15" i="23" s="1"/>
  <c r="H15" i="23"/>
  <c r="L29" i="23"/>
  <c r="J29" i="23"/>
  <c r="H29" i="23"/>
  <c r="L32" i="23"/>
  <c r="J32" i="23"/>
  <c r="H32" i="23"/>
  <c r="L34" i="23"/>
  <c r="J34" i="23"/>
  <c r="H34" i="23"/>
  <c r="L13" i="23"/>
  <c r="J13" i="23"/>
  <c r="H13" i="23"/>
  <c r="L22" i="23"/>
  <c r="J22" i="23"/>
  <c r="H22" i="23"/>
  <c r="L24" i="23"/>
  <c r="J24" i="23"/>
  <c r="H24" i="23"/>
  <c r="L31" i="23"/>
  <c r="J31" i="23"/>
  <c r="H31" i="23"/>
  <c r="F31" i="23" s="1"/>
  <c r="L17" i="23"/>
  <c r="J17" i="23"/>
  <c r="H17" i="23"/>
  <c r="L26" i="23"/>
  <c r="J26" i="23"/>
  <c r="H26" i="23"/>
  <c r="L27" i="23"/>
  <c r="J27" i="23"/>
  <c r="H27" i="23"/>
  <c r="L19" i="23"/>
  <c r="J19" i="23"/>
  <c r="H19" i="23"/>
  <c r="L10" i="23"/>
  <c r="J10" i="23"/>
  <c r="H10" i="23"/>
  <c r="L23" i="23"/>
  <c r="J23" i="23"/>
  <c r="H23" i="23"/>
  <c r="L16" i="23"/>
  <c r="J16" i="23"/>
  <c r="H16" i="23"/>
  <c r="L7" i="23"/>
  <c r="J7" i="23"/>
  <c r="H7" i="23"/>
  <c r="L8" i="23"/>
  <c r="J8" i="23"/>
  <c r="H8" i="23"/>
  <c r="F9" i="29" l="1"/>
  <c r="F13" i="28"/>
  <c r="F23" i="28"/>
  <c r="F29" i="28"/>
  <c r="F18" i="28"/>
  <c r="F9" i="28"/>
  <c r="F11" i="28"/>
  <c r="F15" i="26"/>
  <c r="F23" i="26"/>
  <c r="F18" i="26"/>
  <c r="A18" i="26" s="1"/>
  <c r="F6" i="26"/>
  <c r="A10" i="26" s="1"/>
  <c r="F10" i="25"/>
  <c r="F19" i="25"/>
  <c r="F21" i="25"/>
  <c r="F7" i="25"/>
  <c r="F8" i="25"/>
  <c r="F22" i="25"/>
  <c r="F28" i="24"/>
  <c r="F8" i="24"/>
  <c r="F23" i="24"/>
  <c r="F6" i="24"/>
  <c r="A21" i="24" s="1"/>
  <c r="F17" i="23"/>
  <c r="F32" i="23"/>
  <c r="F9" i="23"/>
  <c r="F12" i="23"/>
  <c r="A12" i="23" s="1"/>
  <c r="F10" i="23"/>
  <c r="F21" i="23"/>
  <c r="F6" i="23"/>
  <c r="A15" i="23" s="1"/>
  <c r="F20" i="21"/>
  <c r="F13" i="23"/>
  <c r="F33" i="23"/>
  <c r="F11" i="23"/>
  <c r="F22" i="24"/>
  <c r="F21" i="24"/>
  <c r="F7" i="24"/>
  <c r="F8" i="26"/>
  <c r="F21" i="28"/>
  <c r="F14" i="28"/>
  <c r="F17" i="28"/>
  <c r="F15" i="28"/>
  <c r="F17" i="25"/>
  <c r="F14" i="25"/>
  <c r="F19" i="27"/>
  <c r="F29" i="27"/>
  <c r="F23" i="29"/>
  <c r="F15" i="21"/>
  <c r="F16" i="23"/>
  <c r="F27" i="23"/>
  <c r="F25" i="23"/>
  <c r="F20" i="23"/>
  <c r="A20" i="23" s="1"/>
  <c r="F5" i="23"/>
  <c r="F9" i="24"/>
  <c r="A9" i="24" s="1"/>
  <c r="F16" i="24"/>
  <c r="A16" i="24" s="1"/>
  <c r="F24" i="26"/>
  <c r="A24" i="26" s="1"/>
  <c r="F26" i="26"/>
  <c r="A26" i="26" s="1"/>
  <c r="F16" i="26"/>
  <c r="F9" i="26"/>
  <c r="F7" i="28"/>
  <c r="F8" i="28"/>
  <c r="F5" i="21"/>
  <c r="F14" i="21"/>
  <c r="F15" i="25"/>
  <c r="F11" i="25"/>
  <c r="F12" i="27"/>
  <c r="F9" i="27"/>
  <c r="F8" i="29"/>
  <c r="F18" i="29"/>
  <c r="F16" i="29"/>
  <c r="F15" i="29"/>
  <c r="F12" i="29"/>
  <c r="F17" i="29"/>
  <c r="F22" i="29"/>
  <c r="F7" i="29"/>
  <c r="F6" i="29"/>
  <c r="F5" i="29"/>
  <c r="F10" i="27"/>
  <c r="F23" i="27"/>
  <c r="F5" i="27"/>
  <c r="F18" i="25"/>
  <c r="F9" i="25"/>
  <c r="F10" i="21"/>
  <c r="F7" i="21"/>
  <c r="F23" i="21"/>
  <c r="F21" i="21"/>
  <c r="F22" i="28"/>
  <c r="F28" i="28"/>
  <c r="F19" i="28"/>
  <c r="F26" i="28"/>
  <c r="F12" i="28"/>
  <c r="F22" i="26"/>
  <c r="F27" i="26"/>
  <c r="F19" i="26"/>
  <c r="F17" i="26"/>
  <c r="F25" i="26"/>
  <c r="F7" i="26"/>
  <c r="F5" i="26"/>
  <c r="F11" i="26"/>
  <c r="F24" i="24"/>
  <c r="F25" i="24"/>
  <c r="F29" i="24"/>
  <c r="A29" i="24" s="1"/>
  <c r="F26" i="24"/>
  <c r="A26" i="24" s="1"/>
  <c r="F20" i="24"/>
  <c r="F19" i="23"/>
  <c r="F24" i="23"/>
  <c r="A24" i="23" s="1"/>
  <c r="F34" i="23"/>
  <c r="F30" i="23"/>
  <c r="F14" i="23"/>
  <c r="F8" i="23"/>
  <c r="F7" i="23"/>
  <c r="A9" i="23" s="1"/>
  <c r="F35" i="23"/>
  <c r="F11" i="29"/>
  <c r="F14" i="29"/>
  <c r="F20" i="29"/>
  <c r="F10" i="29"/>
  <c r="F24" i="29"/>
  <c r="F13" i="29"/>
  <c r="F25" i="28"/>
  <c r="F10" i="28"/>
  <c r="F20" i="28"/>
  <c r="F27" i="28"/>
  <c r="F27" i="27"/>
  <c r="F17" i="27"/>
  <c r="F11" i="27"/>
  <c r="F24" i="27"/>
  <c r="F14" i="27"/>
  <c r="F25" i="27"/>
  <c r="F28" i="27"/>
  <c r="F8" i="27"/>
  <c r="F16" i="27"/>
  <c r="F15" i="27"/>
  <c r="F20" i="27"/>
  <c r="A20" i="27" s="1"/>
  <c r="F21" i="27"/>
  <c r="F13" i="27"/>
  <c r="F34" i="26"/>
  <c r="F30" i="26"/>
  <c r="A30" i="26" s="1"/>
  <c r="F21" i="26"/>
  <c r="F29" i="26"/>
  <c r="F20" i="26"/>
  <c r="F14" i="26"/>
  <c r="A14" i="26" s="1"/>
  <c r="F12" i="26"/>
  <c r="F13" i="26"/>
  <c r="F16" i="25"/>
  <c r="F12" i="25"/>
  <c r="F13" i="24"/>
  <c r="F15" i="24"/>
  <c r="F5" i="24"/>
  <c r="F19" i="24"/>
  <c r="A19" i="24" s="1"/>
  <c r="F18" i="21"/>
  <c r="F19" i="21"/>
  <c r="F17" i="21"/>
  <c r="F27" i="21"/>
  <c r="F11" i="21"/>
  <c r="F6" i="21"/>
  <c r="F25" i="21"/>
  <c r="F22" i="21"/>
  <c r="F8" i="21"/>
  <c r="F12" i="21"/>
  <c r="F24" i="21"/>
  <c r="F13" i="21"/>
  <c r="F26" i="21"/>
  <c r="F16" i="21"/>
  <c r="F9" i="21"/>
  <c r="F23" i="23"/>
  <c r="F26" i="23"/>
  <c r="F22" i="23"/>
  <c r="A22" i="23" s="1"/>
  <c r="F29" i="23"/>
  <c r="F28" i="23"/>
  <c r="F18" i="23"/>
  <c r="A32" i="26"/>
  <c r="A9" i="26"/>
  <c r="A19" i="26"/>
  <c r="A20" i="26"/>
  <c r="A12" i="26"/>
  <c r="A22" i="26"/>
  <c r="A23" i="24"/>
  <c r="A17" i="24"/>
  <c r="A22" i="24"/>
  <c r="A11" i="24"/>
  <c r="A12" i="24"/>
  <c r="A11" i="23"/>
  <c r="A6" i="23"/>
  <c r="A5" i="23"/>
  <c r="A13" i="23"/>
  <c r="A34" i="23"/>
  <c r="A25" i="23"/>
  <c r="A32" i="23"/>
  <c r="A29" i="23"/>
  <c r="A30" i="23"/>
  <c r="A28" i="23"/>
  <c r="A8" i="23"/>
  <c r="A16" i="23"/>
  <c r="A23" i="23"/>
  <c r="A27" i="23"/>
  <c r="A26" i="23"/>
  <c r="A7" i="23"/>
  <c r="A10" i="23"/>
  <c r="A19" i="23"/>
  <c r="A17" i="23"/>
  <c r="A31" i="23"/>
  <c r="A28" i="27" l="1"/>
  <c r="A6" i="27"/>
  <c r="A16" i="27"/>
  <c r="A7" i="27"/>
  <c r="A9" i="27"/>
  <c r="A31" i="27"/>
  <c r="A8" i="27"/>
  <c r="A22" i="27"/>
  <c r="A30" i="27"/>
  <c r="A21" i="27"/>
  <c r="A13" i="27"/>
  <c r="A35" i="26"/>
  <c r="A5" i="26"/>
  <c r="A29" i="26"/>
  <c r="A34" i="26"/>
  <c r="A8" i="26"/>
  <c r="A31" i="26"/>
  <c r="A28" i="26"/>
  <c r="A11" i="26"/>
  <c r="A17" i="26"/>
  <c r="A27" i="26"/>
  <c r="A13" i="26"/>
  <c r="A33" i="26"/>
  <c r="A21" i="26"/>
  <c r="A6" i="26"/>
  <c r="A10" i="24"/>
  <c r="A13" i="24"/>
  <c r="A7" i="24"/>
  <c r="A6" i="24"/>
  <c r="A14" i="24"/>
  <c r="A24" i="24"/>
  <c r="A18" i="24"/>
  <c r="A20" i="24"/>
  <c r="A33" i="23"/>
  <c r="A25" i="24"/>
  <c r="A24" i="27"/>
  <c r="A12" i="27"/>
  <c r="A23" i="27"/>
  <c r="A27" i="27"/>
  <c r="A14" i="27"/>
  <c r="A29" i="27"/>
  <c r="A11" i="27"/>
  <c r="A5" i="27"/>
  <c r="A10" i="27"/>
  <c r="A27" i="24"/>
  <c r="A14" i="23"/>
  <c r="A19" i="27"/>
  <c r="A17" i="27"/>
  <c r="A25" i="27"/>
  <c r="A18" i="27"/>
  <c r="A26" i="27"/>
  <c r="A15" i="27"/>
  <c r="A16" i="26"/>
  <c r="A7" i="26"/>
  <c r="A25" i="26"/>
  <c r="A23" i="26"/>
  <c r="A15" i="26"/>
  <c r="A5" i="24"/>
  <c r="A15" i="24"/>
  <c r="A8" i="24"/>
  <c r="A28" i="24"/>
  <c r="A21" i="23"/>
  <c r="A35" i="23"/>
  <c r="A18" i="23"/>
  <c r="L26" i="29" l="1"/>
  <c r="J26" i="29"/>
  <c r="H26" i="29"/>
  <c r="L24" i="25"/>
  <c r="J24" i="25"/>
  <c r="H24" i="25"/>
  <c r="L23" i="25"/>
  <c r="J23" i="25"/>
  <c r="H23" i="25"/>
  <c r="L29" i="21"/>
  <c r="J29" i="21"/>
  <c r="H29" i="21"/>
  <c r="L28" i="21"/>
  <c r="J28" i="21"/>
  <c r="H28" i="21"/>
  <c r="L31" i="28"/>
  <c r="J31" i="28"/>
  <c r="H31" i="28"/>
  <c r="F31" i="28" l="1"/>
  <c r="F23" i="25"/>
  <c r="F24" i="25"/>
  <c r="F26" i="29"/>
  <c r="F29" i="21"/>
  <c r="F28" i="21"/>
  <c r="A1" i="29"/>
  <c r="A1" i="28"/>
  <c r="A1" i="27"/>
  <c r="A1" i="26"/>
  <c r="A1" i="25"/>
  <c r="A1" i="24"/>
  <c r="A1" i="21"/>
  <c r="A1" i="23"/>
  <c r="A16" i="29" l="1"/>
  <c r="A19" i="29"/>
  <c r="A21" i="29"/>
  <c r="A8" i="29"/>
  <c r="A25" i="29"/>
  <c r="A18" i="29"/>
  <c r="A12" i="29"/>
  <c r="A6" i="29"/>
  <c r="A23" i="29"/>
  <c r="A5" i="29"/>
  <c r="A7" i="29"/>
  <c r="A17" i="29"/>
  <c r="A22" i="29"/>
  <c r="A9" i="29"/>
  <c r="A14" i="29"/>
  <c r="A20" i="29"/>
  <c r="A10" i="29"/>
  <c r="A24" i="29"/>
  <c r="A13" i="29"/>
  <c r="A15" i="29"/>
  <c r="A11" i="29"/>
  <c r="A24" i="28"/>
  <c r="A18" i="28"/>
  <c r="A28" i="28"/>
  <c r="A16" i="28"/>
  <c r="A6" i="28"/>
  <c r="A22" i="28"/>
  <c r="A14" i="28"/>
  <c r="A26" i="28"/>
  <c r="A12" i="28"/>
  <c r="A30" i="28"/>
  <c r="A5" i="28"/>
  <c r="A15" i="28"/>
  <c r="A8" i="28"/>
  <c r="A9" i="28"/>
  <c r="A13" i="28"/>
  <c r="A19" i="28"/>
  <c r="A27" i="28"/>
  <c r="A29" i="28"/>
  <c r="A21" i="28"/>
  <c r="A7" i="28"/>
  <c r="A20" i="28"/>
  <c r="A25" i="28"/>
  <c r="A23" i="28"/>
  <c r="A11" i="28"/>
  <c r="A17" i="28"/>
  <c r="A10" i="28"/>
  <c r="A11" i="25"/>
  <c r="A15" i="25"/>
  <c r="A5" i="25"/>
  <c r="A9" i="25"/>
  <c r="A17" i="25"/>
  <c r="A20" i="25"/>
  <c r="A19" i="25"/>
  <c r="A13" i="25"/>
  <c r="A21" i="25"/>
  <c r="A7" i="25"/>
  <c r="A16" i="25"/>
  <c r="A8" i="25"/>
  <c r="A18" i="25"/>
  <c r="A10" i="25"/>
  <c r="A6" i="25"/>
  <c r="A12" i="25"/>
  <c r="A22" i="25"/>
  <c r="A14" i="25"/>
  <c r="A21" i="21"/>
  <c r="A22" i="21"/>
  <c r="A17" i="21"/>
  <c r="A11" i="21"/>
  <c r="A9" i="21"/>
  <c r="A25" i="21"/>
  <c r="A19" i="21"/>
  <c r="A20" i="21"/>
  <c r="A6" i="21"/>
  <c r="A5" i="21"/>
  <c r="A13" i="21"/>
  <c r="A26" i="21"/>
  <c r="A8" i="21"/>
  <c r="A16" i="21"/>
  <c r="A12" i="21"/>
  <c r="A27" i="21"/>
  <c r="A14" i="21"/>
  <c r="A23" i="21"/>
  <c r="A10" i="21"/>
  <c r="A24" i="21"/>
  <c r="A7" i="21"/>
  <c r="A15" i="21"/>
  <c r="A18" i="21"/>
  <c r="A29" i="21"/>
  <c r="A28" i="21"/>
  <c r="A31" i="28"/>
  <c r="A23" i="25"/>
  <c r="A26" i="29"/>
  <c r="A24" i="25"/>
</calcChain>
</file>

<file path=xl/sharedStrings.xml><?xml version="1.0" encoding="utf-8"?>
<sst xmlns="http://schemas.openxmlformats.org/spreadsheetml/2006/main" count="702" uniqueCount="296">
  <si>
    <t>Rg</t>
  </si>
  <si>
    <t>Name</t>
  </si>
  <si>
    <t>Jg</t>
  </si>
  <si>
    <t>Klasse</t>
  </si>
  <si>
    <t>Punkte</t>
  </si>
  <si>
    <t>60m</t>
  </si>
  <si>
    <t>Pkt</t>
  </si>
  <si>
    <t>Weit</t>
  </si>
  <si>
    <t>Schlag</t>
  </si>
  <si>
    <t>Gesamtergebnis 1. Klassen männlich</t>
  </si>
  <si>
    <t>Gesamtergebnis 1. Klassen weiblich</t>
  </si>
  <si>
    <t>Gesamtergebnis 2. Klassen männlich</t>
  </si>
  <si>
    <t>Gesamtergebnis 2. Klassen weiblich</t>
  </si>
  <si>
    <t>Gesamtergebnis 3. Klassen männlich</t>
  </si>
  <si>
    <t>Gesamtergebnis 3. Klassen weiblich</t>
  </si>
  <si>
    <t>Gesamtergebnis 4. Klassen männlich</t>
  </si>
  <si>
    <t>Gesamtergebnis 4. Klassen weiblich</t>
  </si>
  <si>
    <t>Ahmeti</t>
  </si>
  <si>
    <t>Sadik</t>
  </si>
  <si>
    <t>1A</t>
  </si>
  <si>
    <t>Fuchsberger</t>
  </si>
  <si>
    <t>Jonas</t>
  </si>
  <si>
    <t>Gavric</t>
  </si>
  <si>
    <t>Ilija</t>
  </si>
  <si>
    <t>Huber</t>
  </si>
  <si>
    <t>Maximilian</t>
  </si>
  <si>
    <t>Laireiter</t>
  </si>
  <si>
    <t>Marc</t>
  </si>
  <si>
    <t>Leitinger</t>
  </si>
  <si>
    <t>Christian</t>
  </si>
  <si>
    <t>Lelic</t>
  </si>
  <si>
    <t>Amel</t>
  </si>
  <si>
    <t>Liederer</t>
  </si>
  <si>
    <t>Quehenberger</t>
  </si>
  <si>
    <t>Markus</t>
  </si>
  <si>
    <t>Wallner</t>
  </si>
  <si>
    <t>Michael</t>
  </si>
  <si>
    <t>Dengg</t>
  </si>
  <si>
    <t>Thomas</t>
  </si>
  <si>
    <t>1B</t>
  </si>
  <si>
    <t>Gschwandtner</t>
  </si>
  <si>
    <t>Hafner</t>
  </si>
  <si>
    <t>Bernhard</t>
  </si>
  <si>
    <t>Kern</t>
  </si>
  <si>
    <t>Sebastian</t>
  </si>
  <si>
    <t>Lorenz</t>
  </si>
  <si>
    <t>Eric</t>
  </si>
  <si>
    <t>Mayr</t>
  </si>
  <si>
    <t>Micheu</t>
  </si>
  <si>
    <t>Leon</t>
  </si>
  <si>
    <t>Oberhauser</t>
  </si>
  <si>
    <t>Fabian</t>
  </si>
  <si>
    <t>Politt</t>
  </si>
  <si>
    <t>Christoph</t>
  </si>
  <si>
    <t>Rettensteiner</t>
  </si>
  <si>
    <t>Moritz</t>
  </si>
  <si>
    <t>Saller</t>
  </si>
  <si>
    <t>Josef</t>
  </si>
  <si>
    <t>Scherer</t>
  </si>
  <si>
    <t>Walkner</t>
  </si>
  <si>
    <t>Alexander</t>
  </si>
  <si>
    <t>Weissacher</t>
  </si>
  <si>
    <t>David</t>
  </si>
  <si>
    <t>Brunner</t>
  </si>
  <si>
    <t>Matthias</t>
  </si>
  <si>
    <t>2A</t>
  </si>
  <si>
    <t>Dönmez</t>
  </si>
  <si>
    <t>Alperen</t>
  </si>
  <si>
    <t>Gajic</t>
  </si>
  <si>
    <t>Stefan</t>
  </si>
  <si>
    <t>Gürsoy</t>
  </si>
  <si>
    <t>Denizalp</t>
  </si>
  <si>
    <t>Hammer</t>
  </si>
  <si>
    <t>Simon</t>
  </si>
  <si>
    <t>Meißl</t>
  </si>
  <si>
    <t>Özdemir</t>
  </si>
  <si>
    <t>Umut</t>
  </si>
  <si>
    <t>Pulakovic</t>
  </si>
  <si>
    <t>Alvin</t>
  </si>
  <si>
    <t>Luca</t>
  </si>
  <si>
    <t>Steinbacher</t>
  </si>
  <si>
    <t>Norbert</t>
  </si>
  <si>
    <t>Andexer</t>
  </si>
  <si>
    <t>Andreas</t>
  </si>
  <si>
    <t>2B</t>
  </si>
  <si>
    <t>Dominik</t>
  </si>
  <si>
    <t>Fuchs</t>
  </si>
  <si>
    <t>Andre</t>
  </si>
  <si>
    <t>Grabenberger</t>
  </si>
  <si>
    <t>Paul</t>
  </si>
  <si>
    <t>Rene</t>
  </si>
  <si>
    <t>Toth</t>
  </si>
  <si>
    <t>Oliver</t>
  </si>
  <si>
    <t>Archam</t>
  </si>
  <si>
    <t>Elias</t>
  </si>
  <si>
    <t>Buchebner</t>
  </si>
  <si>
    <t>Ricardo</t>
  </si>
  <si>
    <t>Sandro</t>
  </si>
  <si>
    <t>Hörmann</t>
  </si>
  <si>
    <t>Jannik</t>
  </si>
  <si>
    <t>Kohlhofer</t>
  </si>
  <si>
    <t>Lassacher</t>
  </si>
  <si>
    <t>Lienbacher</t>
  </si>
  <si>
    <t>Jakob</t>
  </si>
  <si>
    <t>Pfuner</t>
  </si>
  <si>
    <t>Reiter</t>
  </si>
  <si>
    <t>Philipp</t>
  </si>
  <si>
    <t>Schwaiger</t>
  </si>
  <si>
    <t>Manuel</t>
  </si>
  <si>
    <t>Schweinzer</t>
  </si>
  <si>
    <t>Andreo</t>
  </si>
  <si>
    <t>Franz</t>
  </si>
  <si>
    <t>Yurttas</t>
  </si>
  <si>
    <t>Yasin</t>
  </si>
  <si>
    <t>Gschwendtner</t>
  </si>
  <si>
    <t>3A</t>
  </si>
  <si>
    <t>Miskovic</t>
  </si>
  <si>
    <t>Matej</t>
  </si>
  <si>
    <t>Steger</t>
  </si>
  <si>
    <t>Johannes</t>
  </si>
  <si>
    <t>Strobl</t>
  </si>
  <si>
    <t>Tropper</t>
  </si>
  <si>
    <t>Vukovic</t>
  </si>
  <si>
    <t>Daniel</t>
  </si>
  <si>
    <t>Wirnsperger</t>
  </si>
  <si>
    <t>Peter</t>
  </si>
  <si>
    <t>Wurzer</t>
  </si>
  <si>
    <t>Yurt</t>
  </si>
  <si>
    <t>Burger</t>
  </si>
  <si>
    <t>3B</t>
  </si>
  <si>
    <t>Holzer</t>
  </si>
  <si>
    <t>Holzmann</t>
  </si>
  <si>
    <t>Illmer</t>
  </si>
  <si>
    <t>Kaltenegger</t>
  </si>
  <si>
    <t>Denis</t>
  </si>
  <si>
    <t>Nadegger</t>
  </si>
  <si>
    <t>Tobias</t>
  </si>
  <si>
    <t>Starka</t>
  </si>
  <si>
    <t>Kilian</t>
  </si>
  <si>
    <t>Unterrainer</t>
  </si>
  <si>
    <t>Pascal</t>
  </si>
  <si>
    <t>Gschwandtl</t>
  </si>
  <si>
    <t>4A</t>
  </si>
  <si>
    <t>Köse</t>
  </si>
  <si>
    <t>4B</t>
  </si>
  <si>
    <t>Hallinger</t>
  </si>
  <si>
    <t>Salchegger</t>
  </si>
  <si>
    <t>Wagenhofer</t>
  </si>
  <si>
    <t>Wallinger</t>
  </si>
  <si>
    <t>Rettenbacher</t>
  </si>
  <si>
    <t>Seidl</t>
  </si>
  <si>
    <t>Nico</t>
  </si>
  <si>
    <t>Öztürk</t>
  </si>
  <si>
    <t>Mehmet</t>
  </si>
  <si>
    <t>Theresa</t>
  </si>
  <si>
    <t>Hettegger</t>
  </si>
  <si>
    <t>Jana</t>
  </si>
  <si>
    <t>Amela</t>
  </si>
  <si>
    <t>Lena</t>
  </si>
  <si>
    <t>Kathrin</t>
  </si>
  <si>
    <t>Schmiderer</t>
  </si>
  <si>
    <t>Magdalena</t>
  </si>
  <si>
    <t>Siller</t>
  </si>
  <si>
    <t>Marlen</t>
  </si>
  <si>
    <t>Katharina</t>
  </si>
  <si>
    <t>Zitz</t>
  </si>
  <si>
    <t>Stefanie</t>
  </si>
  <si>
    <t>Berger</t>
  </si>
  <si>
    <t>Maxima</t>
  </si>
  <si>
    <t>Michelle</t>
  </si>
  <si>
    <t>Lara</t>
  </si>
  <si>
    <t>Santer</t>
  </si>
  <si>
    <t>Elena</t>
  </si>
  <si>
    <t>Madeleine</t>
  </si>
  <si>
    <t>Andrea</t>
  </si>
  <si>
    <t>Dis</t>
  </si>
  <si>
    <t>Sila</t>
  </si>
  <si>
    <t>Hinterberger</t>
  </si>
  <si>
    <t>Selina</t>
  </si>
  <si>
    <t>Lackner</t>
  </si>
  <si>
    <t>Sandra</t>
  </si>
  <si>
    <t>Anja</t>
  </si>
  <si>
    <t>Moser</t>
  </si>
  <si>
    <t>Vanessa</t>
  </si>
  <si>
    <t>Tamara</t>
  </si>
  <si>
    <t>Yalcin</t>
  </si>
  <si>
    <t>Bengisu</t>
  </si>
  <si>
    <t>Blachfellner</t>
  </si>
  <si>
    <t>Christina</t>
  </si>
  <si>
    <t>Anna</t>
  </si>
  <si>
    <t>Höllwart</t>
  </si>
  <si>
    <t>Sarah</t>
  </si>
  <si>
    <t>Kreer</t>
  </si>
  <si>
    <t>Annalena</t>
  </si>
  <si>
    <t>Langeder</t>
  </si>
  <si>
    <t>Hanna</t>
  </si>
  <si>
    <t>Lantos</t>
  </si>
  <si>
    <t>Georgiana-Mirabela</t>
  </si>
  <si>
    <t>Sieder</t>
  </si>
  <si>
    <t>Steiner</t>
  </si>
  <si>
    <t>Anna - Selina</t>
  </si>
  <si>
    <t>Weiß</t>
  </si>
  <si>
    <t>Larissa</t>
  </si>
  <si>
    <t>Fluch</t>
  </si>
  <si>
    <t>Valentina</t>
  </si>
  <si>
    <t>Grünwald</t>
  </si>
  <si>
    <t>Johanna</t>
  </si>
  <si>
    <t>Anna-Maria</t>
  </si>
  <si>
    <t>Sophie</t>
  </si>
  <si>
    <t>Schedle</t>
  </si>
  <si>
    <t>Sen</t>
  </si>
  <si>
    <t>Dilara</t>
  </si>
  <si>
    <t>Vierthaler</t>
  </si>
  <si>
    <t>Delia</t>
  </si>
  <si>
    <t>Brandl</t>
  </si>
  <si>
    <t>Elisa</t>
  </si>
  <si>
    <t>Rosalie</t>
  </si>
  <si>
    <t>Melina</t>
  </si>
  <si>
    <t>Krimplstätter</t>
  </si>
  <si>
    <t>Lisa</t>
  </si>
  <si>
    <t>Elisabeth</t>
  </si>
  <si>
    <t>Jennifer</t>
  </si>
  <si>
    <t>Poptile</t>
  </si>
  <si>
    <t>Carina-Veronica</t>
  </si>
  <si>
    <t>Alicia</t>
  </si>
  <si>
    <t>Sulejmani</t>
  </si>
  <si>
    <t>Leonora</t>
  </si>
  <si>
    <t>Wohlmuth</t>
  </si>
  <si>
    <t>Frauenschuh</t>
  </si>
  <si>
    <t>Alina</t>
  </si>
  <si>
    <t>Julia</t>
  </si>
  <si>
    <t>Jöbstl</t>
  </si>
  <si>
    <t>Kopranovic</t>
  </si>
  <si>
    <t>Milana</t>
  </si>
  <si>
    <t>Nisic</t>
  </si>
  <si>
    <t>Sabina</t>
  </si>
  <si>
    <t>Wimmer</t>
  </si>
  <si>
    <t>Zierfuß</t>
  </si>
  <si>
    <t>Lea</t>
  </si>
  <si>
    <t>Windhofer</t>
  </si>
  <si>
    <t>Ahornegger</t>
  </si>
  <si>
    <t>Auer</t>
  </si>
  <si>
    <t>Maria</t>
  </si>
  <si>
    <t>Amoser</t>
  </si>
  <si>
    <t>Gappmaier</t>
  </si>
  <si>
    <t>Neubacher</t>
  </si>
  <si>
    <t>Annika</t>
  </si>
  <si>
    <t>Kaindl</t>
  </si>
  <si>
    <t>Sendlhofer</t>
  </si>
  <si>
    <t>Kristian</t>
  </si>
  <si>
    <t>Yasein</t>
  </si>
  <si>
    <t>Mervan</t>
  </si>
  <si>
    <t>Astner</t>
  </si>
  <si>
    <t>Meissl</t>
  </si>
  <si>
    <t>Oppelt</t>
  </si>
  <si>
    <t>Maurice</t>
  </si>
  <si>
    <t>Pichler</t>
  </si>
  <si>
    <t>Pöttler</t>
  </si>
  <si>
    <t>Anton</t>
  </si>
  <si>
    <t>Stojanovic</t>
  </si>
  <si>
    <t>Aleksander</t>
  </si>
  <si>
    <t>Zmollnig</t>
  </si>
  <si>
    <t>Gregor</t>
  </si>
  <si>
    <t>Lukas</t>
  </si>
  <si>
    <t>Höll</t>
  </si>
  <si>
    <t>Papst</t>
  </si>
  <si>
    <t>Patrick</t>
  </si>
  <si>
    <t>Kiano</t>
  </si>
  <si>
    <t>Pertoll</t>
  </si>
  <si>
    <t>Othman</t>
  </si>
  <si>
    <t>Rojan</t>
  </si>
  <si>
    <t>1C</t>
  </si>
  <si>
    <t>3C</t>
  </si>
  <si>
    <t>Berner</t>
  </si>
  <si>
    <t>Loreen</t>
  </si>
  <si>
    <t>Hofer</t>
  </si>
  <si>
    <t>Mete</t>
  </si>
  <si>
    <t>Miskovicova</t>
  </si>
  <si>
    <t>Sona</t>
  </si>
  <si>
    <t>Schachinger</t>
  </si>
  <si>
    <t>Janina</t>
  </si>
  <si>
    <t>Marlene</t>
  </si>
  <si>
    <t>Barut</t>
  </si>
  <si>
    <t>Buket</t>
  </si>
  <si>
    <t>Hinterhölzl</t>
  </si>
  <si>
    <t>Eva Maria</t>
  </si>
  <si>
    <t>Inwinkl</t>
  </si>
  <si>
    <t>Leonie</t>
  </si>
  <si>
    <t>Kirchtag</t>
  </si>
  <si>
    <t>Eva</t>
  </si>
  <si>
    <t>Hochbrugger</t>
  </si>
  <si>
    <t>Mia</t>
  </si>
  <si>
    <t>Linda</t>
  </si>
  <si>
    <t>Steinberger</t>
  </si>
  <si>
    <t>Victoria</t>
  </si>
  <si>
    <t>Aren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</si>
</sst>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6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32">
    <xf numFmtId="0" fontId="0" fillId="0" borderId="0" xfId="0"/>
    <xf numFmtId="0" fontId="3" fillId="0" borderId="1" xfId="4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2" fontId="0" fillId="0" borderId="1" xfId="0" applyNumberFormat="1" applyBorder="1"/>
    <xf numFmtId="0" fontId="5" fillId="0" borderId="1" xfId="1" applyFont="1" applyBorder="1" applyAlignment="1">
      <alignment horizontal="center"/>
    </xf>
    <xf numFmtId="0" fontId="5" fillId="0" borderId="1" xfId="1" applyFont="1" applyBorder="1"/>
    <xf numFmtId="0" fontId="5" fillId="0" borderId="1" xfId="1" applyFont="1" applyBorder="1" applyAlignment="1">
      <alignment horizontal="left"/>
    </xf>
    <xf numFmtId="2" fontId="5" fillId="0" borderId="1" xfId="1" applyNumberFormat="1" applyFont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1" applyFont="1" applyBorder="1"/>
    <xf numFmtId="2" fontId="5" fillId="0" borderId="1" xfId="1" applyNumberFormat="1" applyFont="1" applyFill="1" applyBorder="1" applyAlignment="1">
      <alignment horizontal="center"/>
    </xf>
    <xf numFmtId="0" fontId="0" fillId="0" borderId="2" xfId="0" applyBorder="1"/>
    <xf numFmtId="0" fontId="7" fillId="0" borderId="0" xfId="0" applyFont="1"/>
    <xf numFmtId="0" fontId="0" fillId="0" borderId="0" xfId="0" applyFill="1"/>
    <xf numFmtId="0" fontId="6" fillId="3" borderId="1" xfId="1" applyFont="1" applyFill="1" applyBorder="1" applyAlignment="1">
      <alignment horizontal="center"/>
    </xf>
    <xf numFmtId="3" fontId="3" fillId="3" borderId="3" xfId="0" applyNumberFormat="1" applyFont="1" applyFill="1" applyBorder="1" applyAlignment="1">
      <alignment horizontal="center"/>
    </xf>
    <xf numFmtId="49" fontId="0" fillId="0" borderId="1" xfId="0" applyNumberFormat="1" applyBorder="1"/>
    <xf numFmtId="49" fontId="0" fillId="0" borderId="1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0" xfId="0" applyBorder="1"/>
    <xf numFmtId="2" fontId="0" fillId="0" borderId="1" xfId="0" applyNumberFormat="1" applyFill="1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0" borderId="1" xfId="0" applyNumberFormat="1" applyBorder="1" applyAlignment="1">
      <alignment horizontal="center"/>
    </xf>
    <xf numFmtId="2" fontId="0" fillId="2" borderId="1" xfId="0" applyNumberFormat="1" applyFill="1" applyBorder="1" applyAlignment="1">
      <alignment horizontal="center"/>
    </xf>
  </cellXfs>
  <cellStyles count="5">
    <cellStyle name="Standard" xfId="0" builtinId="0"/>
    <cellStyle name="Standard 2" xfId="1"/>
    <cellStyle name="Standard 2 2" xfId="2"/>
    <cellStyle name="Standard 2 3" xfId="3"/>
    <cellStyle name="Standard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zoomScaleNormal="100" workbookViewId="0">
      <selection activeCell="A5" sqref="A5:L35"/>
    </sheetView>
  </sheetViews>
  <sheetFormatPr baseColWidth="10" defaultRowHeight="14.4" x14ac:dyDescent="0.3"/>
  <sheetData>
    <row r="1" spans="1:12" ht="21" x14ac:dyDescent="0.35">
      <c r="A1" s="17" t="e">
        <f>#REF!</f>
        <v>#REF!</v>
      </c>
      <c r="B1" s="17"/>
      <c r="C1" s="17"/>
      <c r="F1" s="18"/>
    </row>
    <row r="2" spans="1:12" ht="15" x14ac:dyDescent="0.25">
      <c r="F2" s="18"/>
    </row>
    <row r="3" spans="1:12" ht="15.6" x14ac:dyDescent="0.3">
      <c r="A3" s="14" t="s">
        <v>9</v>
      </c>
      <c r="B3" s="16"/>
      <c r="C3" s="16"/>
      <c r="D3" s="4"/>
      <c r="E3" s="4"/>
      <c r="F3" s="18"/>
      <c r="G3" s="5"/>
      <c r="I3" s="6"/>
      <c r="K3" s="6"/>
    </row>
    <row r="4" spans="1:12" ht="15" x14ac:dyDescent="0.25">
      <c r="A4" s="8" t="s">
        <v>0</v>
      </c>
      <c r="B4" s="9" t="s">
        <v>1</v>
      </c>
      <c r="C4" s="9"/>
      <c r="D4" s="8" t="s">
        <v>2</v>
      </c>
      <c r="E4" s="10" t="s">
        <v>3</v>
      </c>
      <c r="F4" s="19" t="s">
        <v>4</v>
      </c>
      <c r="G4" s="11" t="s">
        <v>5</v>
      </c>
      <c r="H4" s="12" t="s">
        <v>6</v>
      </c>
      <c r="I4" s="15" t="s">
        <v>7</v>
      </c>
      <c r="J4" s="12" t="s">
        <v>6</v>
      </c>
      <c r="K4" s="11" t="s">
        <v>8</v>
      </c>
      <c r="L4" s="12" t="s">
        <v>6</v>
      </c>
    </row>
    <row r="5" spans="1:12" ht="15" x14ac:dyDescent="0.25">
      <c r="A5" s="1">
        <f t="shared" ref="A5:A35" si="0">RANK(F5,$F$5:$F$137)</f>
        <v>1</v>
      </c>
      <c r="B5" s="21" t="s">
        <v>109</v>
      </c>
      <c r="C5" s="21" t="s">
        <v>267</v>
      </c>
      <c r="D5" s="13">
        <v>2005</v>
      </c>
      <c r="E5" s="22" t="s">
        <v>271</v>
      </c>
      <c r="F5" s="20">
        <f t="shared" ref="F5:F35" si="1">SUM(H5,J5,L5,)</f>
        <v>1154</v>
      </c>
      <c r="G5" s="2">
        <v>9.2799999999999994</v>
      </c>
      <c r="H5" s="3">
        <f t="shared" ref="H5:H35" si="2">IF(G5="",0,INT(17.686955*(EXP(2.1*LN((1397-G5*100)/100)))))</f>
        <v>454</v>
      </c>
      <c r="I5" s="7">
        <v>4</v>
      </c>
      <c r="J5" s="3">
        <f t="shared" ref="J5:J35" si="3">IF(I5=0,0,IF(I5&lt;2.1,0,INT(((I5-2.1)*100)^1.41*0.188807)))</f>
        <v>308</v>
      </c>
      <c r="K5" s="7">
        <v>36.5</v>
      </c>
      <c r="L5" s="3">
        <f t="shared" ref="L5:L35" si="4">IF(K5="",0,INT(10.14*(EXP(1.08*LN(K5-7)))))</f>
        <v>392</v>
      </c>
    </row>
    <row r="6" spans="1:12" ht="15" x14ac:dyDescent="0.25">
      <c r="A6" s="1">
        <f t="shared" si="0"/>
        <v>2</v>
      </c>
      <c r="B6" s="21" t="s">
        <v>149</v>
      </c>
      <c r="C6" s="21" t="s">
        <v>44</v>
      </c>
      <c r="D6" s="13">
        <v>2006</v>
      </c>
      <c r="E6" s="22" t="s">
        <v>271</v>
      </c>
      <c r="F6" s="20">
        <f t="shared" si="1"/>
        <v>1084</v>
      </c>
      <c r="G6" s="2">
        <v>9.68</v>
      </c>
      <c r="H6" s="3">
        <f t="shared" si="2"/>
        <v>376</v>
      </c>
      <c r="I6" s="7">
        <v>4.12</v>
      </c>
      <c r="J6" s="3">
        <f t="shared" si="3"/>
        <v>336</v>
      </c>
      <c r="K6" s="7">
        <v>35.1</v>
      </c>
      <c r="L6" s="3">
        <f t="shared" si="4"/>
        <v>372</v>
      </c>
    </row>
    <row r="7" spans="1:12" ht="15" x14ac:dyDescent="0.25">
      <c r="A7" s="1">
        <f t="shared" si="0"/>
        <v>3</v>
      </c>
      <c r="B7" s="21" t="s">
        <v>247</v>
      </c>
      <c r="C7" s="21" t="s">
        <v>51</v>
      </c>
      <c r="D7" s="13">
        <v>2005</v>
      </c>
      <c r="E7" s="22" t="s">
        <v>19</v>
      </c>
      <c r="F7" s="20">
        <f t="shared" si="1"/>
        <v>1063</v>
      </c>
      <c r="G7" s="2">
        <v>9.6999999999999993</v>
      </c>
      <c r="H7" s="3">
        <f t="shared" si="2"/>
        <v>372</v>
      </c>
      <c r="I7" s="7">
        <v>4.24</v>
      </c>
      <c r="J7" s="3">
        <f t="shared" si="3"/>
        <v>364</v>
      </c>
      <c r="K7" s="7">
        <v>32</v>
      </c>
      <c r="L7" s="3">
        <f t="shared" si="4"/>
        <v>327</v>
      </c>
    </row>
    <row r="8" spans="1:12" x14ac:dyDescent="0.3">
      <c r="A8" s="1">
        <f t="shared" si="0"/>
        <v>4</v>
      </c>
      <c r="B8" s="21" t="s">
        <v>24</v>
      </c>
      <c r="C8" s="21" t="s">
        <v>42</v>
      </c>
      <c r="D8" s="13">
        <v>2006</v>
      </c>
      <c r="E8" s="22" t="s">
        <v>19</v>
      </c>
      <c r="F8" s="20">
        <f t="shared" si="1"/>
        <v>974</v>
      </c>
      <c r="G8" s="2">
        <v>9.66</v>
      </c>
      <c r="H8" s="3">
        <f t="shared" si="2"/>
        <v>380</v>
      </c>
      <c r="I8" s="7">
        <v>3.82</v>
      </c>
      <c r="J8" s="3">
        <f t="shared" si="3"/>
        <v>267</v>
      </c>
      <c r="K8" s="7">
        <v>32</v>
      </c>
      <c r="L8" s="3">
        <f t="shared" si="4"/>
        <v>327</v>
      </c>
    </row>
    <row r="9" spans="1:12" ht="15" x14ac:dyDescent="0.25">
      <c r="A9" s="1">
        <f t="shared" si="0"/>
        <v>5</v>
      </c>
      <c r="B9" s="21" t="s">
        <v>95</v>
      </c>
      <c r="C9" s="21" t="s">
        <v>21</v>
      </c>
      <c r="D9" s="13">
        <v>2006</v>
      </c>
      <c r="E9" s="22" t="s">
        <v>271</v>
      </c>
      <c r="F9" s="20">
        <f t="shared" si="1"/>
        <v>920</v>
      </c>
      <c r="G9" s="2">
        <v>9.6300000000000008</v>
      </c>
      <c r="H9" s="3">
        <f t="shared" si="2"/>
        <v>385</v>
      </c>
      <c r="I9" s="7">
        <v>3.9</v>
      </c>
      <c r="J9" s="3">
        <f t="shared" si="3"/>
        <v>285</v>
      </c>
      <c r="K9" s="7">
        <v>26.5</v>
      </c>
      <c r="L9" s="3">
        <f t="shared" si="4"/>
        <v>250</v>
      </c>
    </row>
    <row r="10" spans="1:12" ht="15" x14ac:dyDescent="0.25">
      <c r="A10" s="1">
        <f t="shared" si="0"/>
        <v>6</v>
      </c>
      <c r="B10" s="21" t="s">
        <v>248</v>
      </c>
      <c r="C10" s="21" t="s">
        <v>83</v>
      </c>
      <c r="D10" s="13">
        <v>2005</v>
      </c>
      <c r="E10" s="22" t="s">
        <v>19</v>
      </c>
      <c r="F10" s="20">
        <f t="shared" si="1"/>
        <v>864</v>
      </c>
      <c r="G10" s="2">
        <v>9.56</v>
      </c>
      <c r="H10" s="3">
        <f t="shared" si="2"/>
        <v>399</v>
      </c>
      <c r="I10" s="7">
        <v>3.58</v>
      </c>
      <c r="J10" s="3">
        <f t="shared" si="3"/>
        <v>216</v>
      </c>
      <c r="K10" s="7">
        <v>26.4</v>
      </c>
      <c r="L10" s="3">
        <f t="shared" si="4"/>
        <v>249</v>
      </c>
    </row>
    <row r="11" spans="1:12" ht="15" x14ac:dyDescent="0.25">
      <c r="A11" s="1">
        <f t="shared" si="0"/>
        <v>7</v>
      </c>
      <c r="B11" s="21" t="s">
        <v>265</v>
      </c>
      <c r="C11" s="21" t="s">
        <v>266</v>
      </c>
      <c r="D11" s="13">
        <v>2006</v>
      </c>
      <c r="E11" s="22" t="s">
        <v>271</v>
      </c>
      <c r="F11" s="20">
        <f t="shared" si="1"/>
        <v>861</v>
      </c>
      <c r="G11" s="2">
        <v>9.86</v>
      </c>
      <c r="H11" s="3">
        <f t="shared" si="2"/>
        <v>344</v>
      </c>
      <c r="I11" s="7">
        <v>3.8</v>
      </c>
      <c r="J11" s="3">
        <f t="shared" si="3"/>
        <v>263</v>
      </c>
      <c r="K11" s="7">
        <v>26.8</v>
      </c>
      <c r="L11" s="3">
        <f t="shared" si="4"/>
        <v>254</v>
      </c>
    </row>
    <row r="12" spans="1:12" x14ac:dyDescent="0.3">
      <c r="A12" s="1">
        <f t="shared" si="0"/>
        <v>8</v>
      </c>
      <c r="B12" s="21" t="s">
        <v>162</v>
      </c>
      <c r="C12" s="21" t="s">
        <v>125</v>
      </c>
      <c r="D12" s="13">
        <v>2005</v>
      </c>
      <c r="E12" s="22" t="s">
        <v>271</v>
      </c>
      <c r="F12" s="20">
        <f t="shared" si="1"/>
        <v>812</v>
      </c>
      <c r="G12" s="2">
        <v>10.1</v>
      </c>
      <c r="H12" s="3">
        <f t="shared" si="2"/>
        <v>303</v>
      </c>
      <c r="I12" s="7">
        <v>3.65</v>
      </c>
      <c r="J12" s="3">
        <f t="shared" si="3"/>
        <v>231</v>
      </c>
      <c r="K12" s="7">
        <v>28.5</v>
      </c>
      <c r="L12" s="3">
        <f t="shared" si="4"/>
        <v>278</v>
      </c>
    </row>
    <row r="13" spans="1:12" ht="15" x14ac:dyDescent="0.25">
      <c r="A13" s="1">
        <f t="shared" si="0"/>
        <v>9</v>
      </c>
      <c r="B13" s="21" t="s">
        <v>247</v>
      </c>
      <c r="C13" s="21" t="s">
        <v>108</v>
      </c>
      <c r="D13" s="13">
        <v>2006</v>
      </c>
      <c r="E13" s="22" t="s">
        <v>39</v>
      </c>
      <c r="F13" s="20">
        <f t="shared" si="1"/>
        <v>803</v>
      </c>
      <c r="G13" s="2">
        <v>10.09</v>
      </c>
      <c r="H13" s="3">
        <f t="shared" si="2"/>
        <v>304</v>
      </c>
      <c r="I13" s="7">
        <v>3.94</v>
      </c>
      <c r="J13" s="3">
        <f t="shared" si="3"/>
        <v>294</v>
      </c>
      <c r="K13" s="7">
        <v>23.2</v>
      </c>
      <c r="L13" s="3">
        <f t="shared" si="4"/>
        <v>205</v>
      </c>
    </row>
    <row r="14" spans="1:12" ht="15" x14ac:dyDescent="0.25">
      <c r="A14" s="1">
        <f t="shared" si="0"/>
        <v>10</v>
      </c>
      <c r="B14" s="21" t="s">
        <v>243</v>
      </c>
      <c r="C14" s="21" t="s">
        <v>263</v>
      </c>
      <c r="D14" s="13">
        <v>2005</v>
      </c>
      <c r="E14" s="22" t="s">
        <v>271</v>
      </c>
      <c r="F14" s="20">
        <f t="shared" si="1"/>
        <v>795</v>
      </c>
      <c r="G14" s="2">
        <v>10.42</v>
      </c>
      <c r="H14" s="3">
        <f t="shared" si="2"/>
        <v>253</v>
      </c>
      <c r="I14" s="7">
        <v>3.66</v>
      </c>
      <c r="J14" s="3">
        <f t="shared" si="3"/>
        <v>233</v>
      </c>
      <c r="K14" s="7">
        <v>30.7</v>
      </c>
      <c r="L14" s="3">
        <f t="shared" si="4"/>
        <v>309</v>
      </c>
    </row>
    <row r="15" spans="1:12" x14ac:dyDescent="0.3">
      <c r="A15" s="1">
        <f t="shared" si="0"/>
        <v>11</v>
      </c>
      <c r="B15" s="21" t="s">
        <v>257</v>
      </c>
      <c r="C15" s="21" t="s">
        <v>136</v>
      </c>
      <c r="D15" s="13">
        <v>2006</v>
      </c>
      <c r="E15" s="22" t="s">
        <v>39</v>
      </c>
      <c r="F15" s="20">
        <f t="shared" si="1"/>
        <v>713</v>
      </c>
      <c r="G15" s="2">
        <v>10.44</v>
      </c>
      <c r="H15" s="3">
        <f t="shared" si="2"/>
        <v>250</v>
      </c>
      <c r="I15" s="7">
        <v>3.7</v>
      </c>
      <c r="J15" s="3">
        <f t="shared" si="3"/>
        <v>242</v>
      </c>
      <c r="K15" s="7">
        <v>24.4</v>
      </c>
      <c r="L15" s="3">
        <f t="shared" si="4"/>
        <v>221</v>
      </c>
    </row>
    <row r="16" spans="1:12" ht="15" x14ac:dyDescent="0.25">
      <c r="A16" s="1">
        <f t="shared" si="0"/>
        <v>12</v>
      </c>
      <c r="B16" s="21" t="s">
        <v>133</v>
      </c>
      <c r="C16" s="21" t="s">
        <v>106</v>
      </c>
      <c r="D16" s="13">
        <v>2005</v>
      </c>
      <c r="E16" s="22" t="s">
        <v>19</v>
      </c>
      <c r="F16" s="20">
        <f t="shared" si="1"/>
        <v>689</v>
      </c>
      <c r="G16" s="2">
        <v>10.32</v>
      </c>
      <c r="H16" s="3">
        <f t="shared" si="2"/>
        <v>268</v>
      </c>
      <c r="I16" s="7">
        <v>3.3</v>
      </c>
      <c r="J16" s="3">
        <f t="shared" si="3"/>
        <v>161</v>
      </c>
      <c r="K16" s="7">
        <v>27.2</v>
      </c>
      <c r="L16" s="3">
        <f t="shared" si="4"/>
        <v>260</v>
      </c>
    </row>
    <row r="17" spans="1:12" x14ac:dyDescent="0.3">
      <c r="A17" s="1">
        <f t="shared" si="0"/>
        <v>13</v>
      </c>
      <c r="B17" s="21" t="s">
        <v>250</v>
      </c>
      <c r="C17" s="21" t="s">
        <v>251</v>
      </c>
      <c r="D17" s="13">
        <v>2005</v>
      </c>
      <c r="E17" s="22" t="s">
        <v>19</v>
      </c>
      <c r="F17" s="20">
        <f t="shared" si="1"/>
        <v>677</v>
      </c>
      <c r="G17" s="2">
        <v>10.67</v>
      </c>
      <c r="H17" s="3">
        <f t="shared" si="2"/>
        <v>217</v>
      </c>
      <c r="I17" s="7">
        <v>3.14</v>
      </c>
      <c r="J17" s="3">
        <f t="shared" si="3"/>
        <v>131</v>
      </c>
      <c r="K17" s="7">
        <v>32.1</v>
      </c>
      <c r="L17" s="3">
        <f t="shared" si="4"/>
        <v>329</v>
      </c>
    </row>
    <row r="18" spans="1:12" x14ac:dyDescent="0.3">
      <c r="A18" s="1">
        <f t="shared" si="0"/>
        <v>14</v>
      </c>
      <c r="B18" s="21" t="s">
        <v>114</v>
      </c>
      <c r="C18" s="21" t="s">
        <v>21</v>
      </c>
      <c r="D18" s="13">
        <v>2005</v>
      </c>
      <c r="E18" s="22" t="s">
        <v>271</v>
      </c>
      <c r="F18" s="20">
        <f t="shared" si="1"/>
        <v>623</v>
      </c>
      <c r="G18" s="2">
        <v>10.75</v>
      </c>
      <c r="H18" s="3">
        <f t="shared" si="2"/>
        <v>206</v>
      </c>
      <c r="I18" s="7">
        <v>3.56</v>
      </c>
      <c r="J18" s="3">
        <f t="shared" si="3"/>
        <v>212</v>
      </c>
      <c r="K18" s="7">
        <v>23.2</v>
      </c>
      <c r="L18" s="3">
        <f t="shared" si="4"/>
        <v>205</v>
      </c>
    </row>
    <row r="19" spans="1:12" x14ac:dyDescent="0.3">
      <c r="A19" s="1">
        <f t="shared" si="0"/>
        <v>15</v>
      </c>
      <c r="B19" s="21" t="s">
        <v>118</v>
      </c>
      <c r="C19" s="21" t="s">
        <v>36</v>
      </c>
      <c r="D19" s="13">
        <v>2005</v>
      </c>
      <c r="E19" s="22" t="s">
        <v>19</v>
      </c>
      <c r="F19" s="20">
        <f t="shared" si="1"/>
        <v>614</v>
      </c>
      <c r="G19" s="2">
        <v>10.59</v>
      </c>
      <c r="H19" s="3">
        <f t="shared" si="2"/>
        <v>228</v>
      </c>
      <c r="I19" s="7">
        <v>3.48</v>
      </c>
      <c r="J19" s="3">
        <f t="shared" si="3"/>
        <v>196</v>
      </c>
      <c r="K19" s="7">
        <v>22.1</v>
      </c>
      <c r="L19" s="3">
        <f t="shared" si="4"/>
        <v>190</v>
      </c>
    </row>
    <row r="20" spans="1:12" ht="15" x14ac:dyDescent="0.25">
      <c r="A20" s="1">
        <f t="shared" si="0"/>
        <v>16</v>
      </c>
      <c r="B20" s="21" t="s">
        <v>179</v>
      </c>
      <c r="C20" s="21" t="s">
        <v>29</v>
      </c>
      <c r="D20" s="13">
        <v>2006</v>
      </c>
      <c r="E20" s="22" t="s">
        <v>271</v>
      </c>
      <c r="F20" s="20">
        <f t="shared" si="1"/>
        <v>600</v>
      </c>
      <c r="G20" s="2">
        <v>10.7</v>
      </c>
      <c r="H20" s="3">
        <f t="shared" si="2"/>
        <v>212</v>
      </c>
      <c r="I20" s="7">
        <v>3.36</v>
      </c>
      <c r="J20" s="3">
        <f t="shared" si="3"/>
        <v>172</v>
      </c>
      <c r="K20" s="7">
        <v>24</v>
      </c>
      <c r="L20" s="3">
        <f t="shared" si="4"/>
        <v>216</v>
      </c>
    </row>
    <row r="21" spans="1:12" x14ac:dyDescent="0.3">
      <c r="A21" s="1">
        <f t="shared" si="0"/>
        <v>17</v>
      </c>
      <c r="B21" s="21" t="s">
        <v>264</v>
      </c>
      <c r="C21" s="21" t="s">
        <v>85</v>
      </c>
      <c r="D21" s="13">
        <v>2006</v>
      </c>
      <c r="E21" s="22" t="s">
        <v>271</v>
      </c>
      <c r="F21" s="20">
        <f t="shared" si="1"/>
        <v>593</v>
      </c>
      <c r="G21" s="2">
        <v>11.1</v>
      </c>
      <c r="H21" s="3">
        <f t="shared" si="2"/>
        <v>161</v>
      </c>
      <c r="I21" s="7">
        <v>3.51</v>
      </c>
      <c r="J21" s="3">
        <f t="shared" si="3"/>
        <v>202</v>
      </c>
      <c r="K21" s="7">
        <v>25</v>
      </c>
      <c r="L21" s="3">
        <f t="shared" si="4"/>
        <v>230</v>
      </c>
    </row>
    <row r="22" spans="1:12" ht="15" x14ac:dyDescent="0.25">
      <c r="A22" s="1">
        <f t="shared" si="0"/>
        <v>18</v>
      </c>
      <c r="B22" s="21" t="s">
        <v>24</v>
      </c>
      <c r="C22" s="21" t="s">
        <v>103</v>
      </c>
      <c r="D22" s="13">
        <v>2006</v>
      </c>
      <c r="E22" s="22" t="s">
        <v>39</v>
      </c>
      <c r="F22" s="20">
        <f t="shared" si="1"/>
        <v>480</v>
      </c>
      <c r="G22" s="2">
        <v>11.41</v>
      </c>
      <c r="H22" s="3">
        <f t="shared" si="2"/>
        <v>127</v>
      </c>
      <c r="I22" s="7">
        <v>3.21</v>
      </c>
      <c r="J22" s="3">
        <f t="shared" si="3"/>
        <v>144</v>
      </c>
      <c r="K22" s="7">
        <v>23.5</v>
      </c>
      <c r="L22" s="3">
        <f t="shared" si="4"/>
        <v>209</v>
      </c>
    </row>
    <row r="23" spans="1:12" x14ac:dyDescent="0.3">
      <c r="A23" s="1">
        <f t="shared" si="0"/>
        <v>19</v>
      </c>
      <c r="B23" s="21" t="s">
        <v>152</v>
      </c>
      <c r="C23" s="21" t="s">
        <v>153</v>
      </c>
      <c r="D23" s="13">
        <v>2006</v>
      </c>
      <c r="E23" s="22" t="s">
        <v>19</v>
      </c>
      <c r="F23" s="20">
        <f t="shared" si="1"/>
        <v>466</v>
      </c>
      <c r="G23" s="2">
        <v>11.85</v>
      </c>
      <c r="H23" s="3">
        <f t="shared" si="2"/>
        <v>85</v>
      </c>
      <c r="I23" s="7">
        <v>3.26</v>
      </c>
      <c r="J23" s="3">
        <f t="shared" si="3"/>
        <v>153</v>
      </c>
      <c r="K23" s="7">
        <v>24.9</v>
      </c>
      <c r="L23" s="3">
        <f t="shared" si="4"/>
        <v>228</v>
      </c>
    </row>
    <row r="24" spans="1:12" ht="15" x14ac:dyDescent="0.25">
      <c r="A24" s="1">
        <f t="shared" si="0"/>
        <v>20</v>
      </c>
      <c r="B24" s="21" t="s">
        <v>252</v>
      </c>
      <c r="C24" s="21" t="s">
        <v>119</v>
      </c>
      <c r="D24" s="13">
        <v>2006</v>
      </c>
      <c r="E24" s="22" t="s">
        <v>39</v>
      </c>
      <c r="F24" s="20">
        <f t="shared" si="1"/>
        <v>451</v>
      </c>
      <c r="G24" s="2">
        <v>11.32</v>
      </c>
      <c r="H24" s="3">
        <f t="shared" si="2"/>
        <v>136</v>
      </c>
      <c r="I24" s="7">
        <v>2.95</v>
      </c>
      <c r="J24" s="3">
        <f t="shared" si="3"/>
        <v>99</v>
      </c>
      <c r="K24" s="7">
        <v>24</v>
      </c>
      <c r="L24" s="3">
        <f t="shared" si="4"/>
        <v>216</v>
      </c>
    </row>
    <row r="25" spans="1:12" x14ac:dyDescent="0.3">
      <c r="A25" s="1">
        <f t="shared" si="0"/>
        <v>21</v>
      </c>
      <c r="B25" s="21" t="s">
        <v>261</v>
      </c>
      <c r="C25" s="21" t="s">
        <v>262</v>
      </c>
      <c r="D25" s="13">
        <v>2006</v>
      </c>
      <c r="E25" s="22" t="s">
        <v>39</v>
      </c>
      <c r="F25" s="20">
        <f t="shared" si="1"/>
        <v>437</v>
      </c>
      <c r="G25" s="2">
        <v>11.22</v>
      </c>
      <c r="H25" s="3">
        <f t="shared" si="2"/>
        <v>147</v>
      </c>
      <c r="I25" s="7">
        <v>3.11</v>
      </c>
      <c r="J25" s="3">
        <f t="shared" si="3"/>
        <v>126</v>
      </c>
      <c r="K25" s="7">
        <v>20.2</v>
      </c>
      <c r="L25" s="3">
        <f t="shared" si="4"/>
        <v>164</v>
      </c>
    </row>
    <row r="26" spans="1:12" x14ac:dyDescent="0.3">
      <c r="A26" s="1">
        <f t="shared" si="0"/>
        <v>22</v>
      </c>
      <c r="B26" s="21" t="s">
        <v>201</v>
      </c>
      <c r="C26" s="21" t="s">
        <v>83</v>
      </c>
      <c r="D26" s="13">
        <v>2005</v>
      </c>
      <c r="E26" s="22" t="s">
        <v>19</v>
      </c>
      <c r="F26" s="20">
        <f t="shared" si="1"/>
        <v>399</v>
      </c>
      <c r="G26" s="2">
        <v>11.16</v>
      </c>
      <c r="H26" s="3">
        <f t="shared" si="2"/>
        <v>154</v>
      </c>
      <c r="I26" s="7">
        <v>2.6</v>
      </c>
      <c r="J26" s="3">
        <f t="shared" si="3"/>
        <v>46</v>
      </c>
      <c r="K26" s="7">
        <v>22.8</v>
      </c>
      <c r="L26" s="3">
        <f t="shared" si="4"/>
        <v>199</v>
      </c>
    </row>
    <row r="27" spans="1:12" ht="15" x14ac:dyDescent="0.25">
      <c r="A27" s="1">
        <f t="shared" si="0"/>
        <v>23</v>
      </c>
      <c r="B27" s="21" t="s">
        <v>122</v>
      </c>
      <c r="C27" s="21" t="s">
        <v>249</v>
      </c>
      <c r="D27" s="13">
        <v>2006</v>
      </c>
      <c r="E27" s="22" t="s">
        <v>19</v>
      </c>
      <c r="F27" s="20">
        <f t="shared" si="1"/>
        <v>322</v>
      </c>
      <c r="G27" s="2">
        <v>11.67</v>
      </c>
      <c r="H27" s="3">
        <f t="shared" si="2"/>
        <v>101</v>
      </c>
      <c r="I27" s="7">
        <v>2.82</v>
      </c>
      <c r="J27" s="3">
        <f t="shared" si="3"/>
        <v>78</v>
      </c>
      <c r="K27" s="7">
        <v>18.600000000000001</v>
      </c>
      <c r="L27" s="3">
        <f t="shared" si="4"/>
        <v>143</v>
      </c>
    </row>
    <row r="28" spans="1:12" ht="15" x14ac:dyDescent="0.25">
      <c r="A28" s="1">
        <f t="shared" si="0"/>
        <v>24</v>
      </c>
      <c r="B28" s="21" t="s">
        <v>259</v>
      </c>
      <c r="C28" s="21" t="s">
        <v>260</v>
      </c>
      <c r="D28" s="13">
        <v>2005</v>
      </c>
      <c r="E28" s="22" t="s">
        <v>39</v>
      </c>
      <c r="F28" s="20">
        <f t="shared" si="1"/>
        <v>308</v>
      </c>
      <c r="G28" s="2">
        <v>13.9</v>
      </c>
      <c r="H28" s="31">
        <f t="shared" si="2"/>
        <v>0</v>
      </c>
      <c r="I28" s="7">
        <v>1.9</v>
      </c>
      <c r="J28" s="3">
        <f t="shared" si="3"/>
        <v>0</v>
      </c>
      <c r="K28" s="7">
        <v>30.6</v>
      </c>
      <c r="L28" s="3">
        <f t="shared" si="4"/>
        <v>308</v>
      </c>
    </row>
    <row r="29" spans="1:12" x14ac:dyDescent="0.3">
      <c r="A29" s="1">
        <f t="shared" si="0"/>
        <v>25</v>
      </c>
      <c r="B29" s="21" t="s">
        <v>256</v>
      </c>
      <c r="C29" s="21" t="s">
        <v>51</v>
      </c>
      <c r="D29" s="13">
        <v>2006</v>
      </c>
      <c r="E29" s="22" t="s">
        <v>39</v>
      </c>
      <c r="F29" s="20">
        <f t="shared" si="1"/>
        <v>284</v>
      </c>
      <c r="G29" s="2">
        <v>12.22</v>
      </c>
      <c r="H29" s="3">
        <f t="shared" si="2"/>
        <v>57</v>
      </c>
      <c r="I29" s="7">
        <v>2.56</v>
      </c>
      <c r="J29" s="3">
        <f t="shared" si="3"/>
        <v>41</v>
      </c>
      <c r="K29" s="7">
        <v>21.8</v>
      </c>
      <c r="L29" s="3">
        <f t="shared" si="4"/>
        <v>186</v>
      </c>
    </row>
    <row r="30" spans="1:12" x14ac:dyDescent="0.3">
      <c r="A30" s="1">
        <f t="shared" si="0"/>
        <v>26</v>
      </c>
      <c r="B30" s="21" t="s">
        <v>54</v>
      </c>
      <c r="C30" s="21" t="s">
        <v>258</v>
      </c>
      <c r="D30" s="13">
        <v>2006</v>
      </c>
      <c r="E30" s="22" t="s">
        <v>39</v>
      </c>
      <c r="F30" s="20">
        <f t="shared" si="1"/>
        <v>265</v>
      </c>
      <c r="G30" s="2">
        <v>12.08</v>
      </c>
      <c r="H30" s="3">
        <f t="shared" si="2"/>
        <v>67</v>
      </c>
      <c r="I30" s="7">
        <v>2.76</v>
      </c>
      <c r="J30" s="3">
        <f t="shared" si="3"/>
        <v>69</v>
      </c>
      <c r="K30" s="7">
        <v>17.600000000000001</v>
      </c>
      <c r="L30" s="3">
        <f t="shared" si="4"/>
        <v>129</v>
      </c>
    </row>
    <row r="31" spans="1:12" x14ac:dyDescent="0.3">
      <c r="A31" s="1">
        <f t="shared" si="0"/>
        <v>27</v>
      </c>
      <c r="B31" s="21" t="s">
        <v>127</v>
      </c>
      <c r="C31" s="21" t="s">
        <v>153</v>
      </c>
      <c r="D31" s="13">
        <v>2005</v>
      </c>
      <c r="E31" s="22" t="s">
        <v>19</v>
      </c>
      <c r="F31" s="20">
        <f t="shared" si="1"/>
        <v>250</v>
      </c>
      <c r="G31" s="2">
        <v>12.23</v>
      </c>
      <c r="H31" s="3">
        <f t="shared" si="2"/>
        <v>56</v>
      </c>
      <c r="I31" s="7">
        <v>2.5099999999999998</v>
      </c>
      <c r="J31" s="3">
        <f t="shared" si="3"/>
        <v>35</v>
      </c>
      <c r="K31" s="7">
        <v>19.8</v>
      </c>
      <c r="L31" s="3">
        <f t="shared" si="4"/>
        <v>159</v>
      </c>
    </row>
    <row r="32" spans="1:12" x14ac:dyDescent="0.3">
      <c r="A32" s="1">
        <f t="shared" si="0"/>
        <v>28</v>
      </c>
      <c r="B32" s="21" t="s">
        <v>254</v>
      </c>
      <c r="C32" s="21" t="s">
        <v>255</v>
      </c>
      <c r="D32" s="13">
        <v>2006</v>
      </c>
      <c r="E32" s="22" t="s">
        <v>39</v>
      </c>
      <c r="F32" s="20">
        <f t="shared" si="1"/>
        <v>246</v>
      </c>
      <c r="G32" s="2">
        <v>12.42</v>
      </c>
      <c r="H32" s="3">
        <f t="shared" si="2"/>
        <v>44</v>
      </c>
      <c r="I32" s="7">
        <v>2.91</v>
      </c>
      <c r="J32" s="3">
        <f t="shared" si="3"/>
        <v>92</v>
      </c>
      <c r="K32" s="7">
        <v>16.100000000000001</v>
      </c>
      <c r="L32" s="3">
        <f t="shared" si="4"/>
        <v>110</v>
      </c>
    </row>
    <row r="33" spans="1:12" x14ac:dyDescent="0.3">
      <c r="A33" s="1">
        <f t="shared" si="0"/>
        <v>29</v>
      </c>
      <c r="B33" s="21" t="s">
        <v>105</v>
      </c>
      <c r="C33" s="21" t="s">
        <v>69</v>
      </c>
      <c r="D33" s="13">
        <v>2006</v>
      </c>
      <c r="E33" s="22" t="s">
        <v>39</v>
      </c>
      <c r="F33" s="20">
        <f t="shared" si="1"/>
        <v>206</v>
      </c>
      <c r="G33" s="2">
        <v>12.33</v>
      </c>
      <c r="H33" s="3">
        <f t="shared" si="2"/>
        <v>49</v>
      </c>
      <c r="I33" s="7">
        <v>2.83</v>
      </c>
      <c r="J33" s="3">
        <f t="shared" si="3"/>
        <v>80</v>
      </c>
      <c r="K33" s="7">
        <v>13.6</v>
      </c>
      <c r="L33" s="3">
        <f t="shared" si="4"/>
        <v>77</v>
      </c>
    </row>
    <row r="34" spans="1:12" x14ac:dyDescent="0.3">
      <c r="A34" s="1">
        <f t="shared" si="0"/>
        <v>30</v>
      </c>
      <c r="B34" s="21" t="s">
        <v>253</v>
      </c>
      <c r="C34" s="21" t="s">
        <v>53</v>
      </c>
      <c r="D34" s="13">
        <v>2006</v>
      </c>
      <c r="E34" s="22" t="s">
        <v>39</v>
      </c>
      <c r="F34" s="20">
        <f t="shared" si="1"/>
        <v>191</v>
      </c>
      <c r="G34" s="2">
        <v>12.32</v>
      </c>
      <c r="H34" s="3">
        <f t="shared" si="2"/>
        <v>50</v>
      </c>
      <c r="I34" s="7">
        <v>2.5</v>
      </c>
      <c r="J34" s="3">
        <f t="shared" si="3"/>
        <v>34</v>
      </c>
      <c r="K34" s="7">
        <v>15.9</v>
      </c>
      <c r="L34" s="3">
        <f t="shared" si="4"/>
        <v>107</v>
      </c>
    </row>
    <row r="35" spans="1:12" x14ac:dyDescent="0.3">
      <c r="A35" s="1">
        <f t="shared" si="0"/>
        <v>31</v>
      </c>
      <c r="B35" s="21" t="s">
        <v>149</v>
      </c>
      <c r="C35" s="21" t="s">
        <v>151</v>
      </c>
      <c r="D35" s="13">
        <v>2004</v>
      </c>
      <c r="E35" s="22" t="s">
        <v>271</v>
      </c>
      <c r="F35" s="20">
        <f t="shared" si="1"/>
        <v>0</v>
      </c>
      <c r="G35" s="2"/>
      <c r="H35" s="3">
        <f t="shared" si="2"/>
        <v>0</v>
      </c>
      <c r="I35" s="7"/>
      <c r="J35" s="3">
        <f t="shared" si="3"/>
        <v>0</v>
      </c>
      <c r="K35" s="7"/>
      <c r="L35" s="3">
        <f t="shared" si="4"/>
        <v>0</v>
      </c>
    </row>
  </sheetData>
  <sortState ref="A5:L35">
    <sortCondition descending="1" ref="F5:F35"/>
  </sortState>
  <pageMargins left="0.7" right="0.7" top="0.78740157499999996" bottom="0.78740157499999996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Normal="100" workbookViewId="0">
      <selection activeCell="A5" sqref="A5:L27"/>
    </sheetView>
  </sheetViews>
  <sheetFormatPr baseColWidth="10" defaultRowHeight="14.4" x14ac:dyDescent="0.3"/>
  <sheetData>
    <row r="1" spans="1:12" ht="21" x14ac:dyDescent="0.35">
      <c r="A1" s="17" t="e">
        <f>#REF!</f>
        <v>#REF!</v>
      </c>
      <c r="B1" s="17"/>
      <c r="C1" s="17"/>
      <c r="F1" s="18"/>
    </row>
    <row r="2" spans="1:12" ht="15" x14ac:dyDescent="0.25">
      <c r="F2" s="18"/>
    </row>
    <row r="3" spans="1:12" ht="15.75" x14ac:dyDescent="0.25">
      <c r="A3" s="14" t="s">
        <v>10</v>
      </c>
      <c r="B3" s="16"/>
      <c r="C3" s="16"/>
      <c r="D3" s="25"/>
      <c r="E3" s="25"/>
      <c r="F3" s="26"/>
      <c r="G3" s="23"/>
      <c r="H3" s="27"/>
      <c r="I3" s="24"/>
      <c r="J3" s="27"/>
      <c r="K3" s="24"/>
      <c r="L3" s="27"/>
    </row>
    <row r="4" spans="1:12" ht="15" x14ac:dyDescent="0.25">
      <c r="A4" s="8" t="s">
        <v>0</v>
      </c>
      <c r="B4" s="9" t="s">
        <v>1</v>
      </c>
      <c r="C4" s="9"/>
      <c r="D4" s="8" t="s">
        <v>2</v>
      </c>
      <c r="E4" s="10" t="s">
        <v>3</v>
      </c>
      <c r="F4" s="19" t="s">
        <v>4</v>
      </c>
      <c r="G4" s="11" t="s">
        <v>5</v>
      </c>
      <c r="H4" s="12" t="s">
        <v>6</v>
      </c>
      <c r="I4" s="15" t="s">
        <v>7</v>
      </c>
      <c r="J4" s="12" t="s">
        <v>6</v>
      </c>
      <c r="K4" s="11" t="s">
        <v>8</v>
      </c>
      <c r="L4" s="12" t="s">
        <v>6</v>
      </c>
    </row>
    <row r="5" spans="1:12" ht="15" x14ac:dyDescent="0.25">
      <c r="A5" s="1">
        <f t="shared" ref="A5:A27" si="0">RANK(F5,$F$5:$F$137)</f>
        <v>1</v>
      </c>
      <c r="B5" s="21" t="s">
        <v>239</v>
      </c>
      <c r="C5" s="21" t="s">
        <v>189</v>
      </c>
      <c r="D5" s="13">
        <v>2005</v>
      </c>
      <c r="E5" s="22" t="s">
        <v>271</v>
      </c>
      <c r="F5" s="20">
        <f t="shared" ref="F5:F27" si="1">SUM(H5,J5,L5,)</f>
        <v>793</v>
      </c>
      <c r="G5" s="2">
        <v>10.119999999999999</v>
      </c>
      <c r="H5" s="3">
        <f t="shared" ref="H5:H27" si="2">IF(G5="",0,INT(17.686955*(EXP(2.1*LN((1397-G5*100)/100)))))</f>
        <v>299</v>
      </c>
      <c r="I5" s="7">
        <v>3.8</v>
      </c>
      <c r="J5" s="3">
        <f t="shared" ref="J5:J27" si="3">IF(I5=0,0,IF(I5&lt;2.1,0,INT(((I5-2.1)*100)^1.41*0.188807)))</f>
        <v>263</v>
      </c>
      <c r="K5" s="7">
        <v>25.1</v>
      </c>
      <c r="L5" s="3">
        <f t="shared" ref="L5:L27" si="4">IF(K5="",0,INT(10.14*(EXP(1.08*LN(K5-7)))))</f>
        <v>231</v>
      </c>
    </row>
    <row r="6" spans="1:12" ht="15" x14ac:dyDescent="0.25">
      <c r="A6" s="1">
        <f t="shared" si="0"/>
        <v>2</v>
      </c>
      <c r="B6" s="21" t="s">
        <v>245</v>
      </c>
      <c r="C6" s="21" t="s">
        <v>292</v>
      </c>
      <c r="D6" s="13">
        <v>2006</v>
      </c>
      <c r="E6" s="22" t="s">
        <v>271</v>
      </c>
      <c r="F6" s="20">
        <f t="shared" si="1"/>
        <v>780</v>
      </c>
      <c r="G6" s="2">
        <v>9.44</v>
      </c>
      <c r="H6" s="3">
        <f t="shared" si="2"/>
        <v>422</v>
      </c>
      <c r="I6" s="7">
        <v>3.53</v>
      </c>
      <c r="J6" s="3">
        <f t="shared" si="3"/>
        <v>206</v>
      </c>
      <c r="K6" s="7">
        <v>19.3</v>
      </c>
      <c r="L6" s="3">
        <f t="shared" si="4"/>
        <v>152</v>
      </c>
    </row>
    <row r="7" spans="1:12" ht="15" x14ac:dyDescent="0.25">
      <c r="A7" s="1">
        <f t="shared" si="0"/>
        <v>3</v>
      </c>
      <c r="B7" s="21" t="s">
        <v>114</v>
      </c>
      <c r="C7" s="21" t="s">
        <v>208</v>
      </c>
      <c r="D7" s="13">
        <v>2006</v>
      </c>
      <c r="E7" s="22" t="s">
        <v>271</v>
      </c>
      <c r="F7" s="20">
        <f t="shared" si="1"/>
        <v>682</v>
      </c>
      <c r="G7" s="2">
        <v>10</v>
      </c>
      <c r="H7" s="3">
        <f t="shared" si="2"/>
        <v>319</v>
      </c>
      <c r="I7" s="7">
        <v>3.45</v>
      </c>
      <c r="J7" s="3">
        <f t="shared" si="3"/>
        <v>190</v>
      </c>
      <c r="K7" s="7">
        <v>20.9</v>
      </c>
      <c r="L7" s="3">
        <f t="shared" si="4"/>
        <v>173</v>
      </c>
    </row>
    <row r="8" spans="1:12" ht="15" x14ac:dyDescent="0.25">
      <c r="A8" s="1">
        <f t="shared" si="0"/>
        <v>4</v>
      </c>
      <c r="B8" s="21" t="s">
        <v>288</v>
      </c>
      <c r="C8" s="21" t="s">
        <v>158</v>
      </c>
      <c r="D8" s="13">
        <v>2005</v>
      </c>
      <c r="E8" s="22" t="s">
        <v>39</v>
      </c>
      <c r="F8" s="20">
        <f t="shared" si="1"/>
        <v>677</v>
      </c>
      <c r="G8" s="2">
        <v>10.16</v>
      </c>
      <c r="H8" s="3">
        <f t="shared" si="2"/>
        <v>293</v>
      </c>
      <c r="I8" s="7">
        <v>3.68</v>
      </c>
      <c r="J8" s="3">
        <f t="shared" si="3"/>
        <v>237</v>
      </c>
      <c r="K8" s="7">
        <v>18.899999999999999</v>
      </c>
      <c r="L8" s="3">
        <f t="shared" si="4"/>
        <v>147</v>
      </c>
    </row>
    <row r="9" spans="1:12" ht="15" x14ac:dyDescent="0.25">
      <c r="A9" s="1">
        <f t="shared" si="0"/>
        <v>5</v>
      </c>
      <c r="B9" s="21" t="s">
        <v>290</v>
      </c>
      <c r="C9" s="21" t="s">
        <v>291</v>
      </c>
      <c r="D9" s="13">
        <v>2006</v>
      </c>
      <c r="E9" s="22" t="s">
        <v>271</v>
      </c>
      <c r="F9" s="20">
        <f t="shared" si="1"/>
        <v>660</v>
      </c>
      <c r="G9" s="2">
        <v>10.14</v>
      </c>
      <c r="H9" s="3">
        <f t="shared" si="2"/>
        <v>296</v>
      </c>
      <c r="I9" s="7">
        <v>3.54</v>
      </c>
      <c r="J9" s="3">
        <f t="shared" si="3"/>
        <v>208</v>
      </c>
      <c r="K9" s="7">
        <v>19.600000000000001</v>
      </c>
      <c r="L9" s="3">
        <f t="shared" si="4"/>
        <v>156</v>
      </c>
    </row>
    <row r="10" spans="1:12" x14ac:dyDescent="0.3">
      <c r="A10" s="1">
        <f t="shared" si="0"/>
        <v>6</v>
      </c>
      <c r="B10" s="21" t="s">
        <v>284</v>
      </c>
      <c r="C10" s="21" t="s">
        <v>154</v>
      </c>
      <c r="D10" s="13">
        <v>2006</v>
      </c>
      <c r="E10" s="22" t="s">
        <v>39</v>
      </c>
      <c r="F10" s="20">
        <f t="shared" si="1"/>
        <v>630</v>
      </c>
      <c r="G10" s="2">
        <v>10.130000000000001</v>
      </c>
      <c r="H10" s="3">
        <f t="shared" si="2"/>
        <v>298</v>
      </c>
      <c r="I10" s="7">
        <v>3.38</v>
      </c>
      <c r="J10" s="3">
        <f t="shared" si="3"/>
        <v>176</v>
      </c>
      <c r="K10" s="7">
        <v>19.600000000000001</v>
      </c>
      <c r="L10" s="3">
        <f t="shared" si="4"/>
        <v>156</v>
      </c>
    </row>
    <row r="11" spans="1:12" ht="15" x14ac:dyDescent="0.25">
      <c r="A11" s="1">
        <f t="shared" si="0"/>
        <v>7</v>
      </c>
      <c r="B11" s="21" t="s">
        <v>93</v>
      </c>
      <c r="C11" s="21" t="s">
        <v>238</v>
      </c>
      <c r="D11" s="13">
        <v>2006</v>
      </c>
      <c r="E11" s="22" t="s">
        <v>271</v>
      </c>
      <c r="F11" s="20">
        <f t="shared" si="1"/>
        <v>494</v>
      </c>
      <c r="G11" s="2">
        <v>10.63</v>
      </c>
      <c r="H11" s="3">
        <f t="shared" si="2"/>
        <v>222</v>
      </c>
      <c r="I11" s="7">
        <v>3.1</v>
      </c>
      <c r="J11" s="3">
        <f t="shared" si="3"/>
        <v>124</v>
      </c>
      <c r="K11" s="7">
        <v>19</v>
      </c>
      <c r="L11" s="3">
        <f t="shared" si="4"/>
        <v>148</v>
      </c>
    </row>
    <row r="12" spans="1:12" ht="15" x14ac:dyDescent="0.25">
      <c r="A12" s="1">
        <f t="shared" si="0"/>
        <v>8</v>
      </c>
      <c r="B12" s="21" t="s">
        <v>293</v>
      </c>
      <c r="C12" s="21" t="s">
        <v>242</v>
      </c>
      <c r="D12" s="13">
        <v>2006</v>
      </c>
      <c r="E12" s="22" t="s">
        <v>271</v>
      </c>
      <c r="F12" s="20">
        <f t="shared" si="1"/>
        <v>445</v>
      </c>
      <c r="G12" s="2">
        <v>10.89</v>
      </c>
      <c r="H12" s="3">
        <f t="shared" si="2"/>
        <v>187</v>
      </c>
      <c r="I12" s="7">
        <v>3.24</v>
      </c>
      <c r="J12" s="3">
        <f t="shared" si="3"/>
        <v>150</v>
      </c>
      <c r="K12" s="7">
        <v>16</v>
      </c>
      <c r="L12" s="3">
        <f t="shared" si="4"/>
        <v>108</v>
      </c>
    </row>
    <row r="13" spans="1:12" ht="15" x14ac:dyDescent="0.25">
      <c r="A13" s="1">
        <f t="shared" si="0"/>
        <v>9</v>
      </c>
      <c r="B13" s="21" t="s">
        <v>279</v>
      </c>
      <c r="C13" s="21" t="s">
        <v>280</v>
      </c>
      <c r="D13" s="13">
        <v>2005</v>
      </c>
      <c r="E13" s="22" t="s">
        <v>19</v>
      </c>
      <c r="F13" s="20">
        <f t="shared" si="1"/>
        <v>362</v>
      </c>
      <c r="G13" s="2">
        <v>11.41</v>
      </c>
      <c r="H13" s="3">
        <f t="shared" si="2"/>
        <v>127</v>
      </c>
      <c r="I13" s="7">
        <v>3.22</v>
      </c>
      <c r="J13" s="3">
        <f t="shared" si="3"/>
        <v>146</v>
      </c>
      <c r="K13" s="7">
        <v>14.5</v>
      </c>
      <c r="L13" s="3">
        <f t="shared" si="4"/>
        <v>89</v>
      </c>
    </row>
    <row r="14" spans="1:12" ht="15" x14ac:dyDescent="0.25">
      <c r="A14" s="1">
        <f t="shared" si="0"/>
        <v>9</v>
      </c>
      <c r="B14" s="21" t="s">
        <v>102</v>
      </c>
      <c r="C14" s="21" t="s">
        <v>246</v>
      </c>
      <c r="D14" s="13">
        <v>2006</v>
      </c>
      <c r="E14" s="22" t="s">
        <v>19</v>
      </c>
      <c r="F14" s="20">
        <f t="shared" si="1"/>
        <v>362</v>
      </c>
      <c r="G14" s="2">
        <v>11.25</v>
      </c>
      <c r="H14" s="3">
        <f t="shared" si="2"/>
        <v>144</v>
      </c>
      <c r="I14" s="7">
        <v>3</v>
      </c>
      <c r="J14" s="3">
        <f t="shared" si="3"/>
        <v>107</v>
      </c>
      <c r="K14" s="7">
        <v>16.2</v>
      </c>
      <c r="L14" s="3">
        <f t="shared" si="4"/>
        <v>111</v>
      </c>
    </row>
    <row r="15" spans="1:12" x14ac:dyDescent="0.3">
      <c r="A15" s="1">
        <f t="shared" si="0"/>
        <v>11</v>
      </c>
      <c r="B15" s="21" t="s">
        <v>124</v>
      </c>
      <c r="C15" s="21" t="s">
        <v>289</v>
      </c>
      <c r="D15" s="13">
        <v>2006</v>
      </c>
      <c r="E15" s="22" t="s">
        <v>39</v>
      </c>
      <c r="F15" s="20">
        <f t="shared" si="1"/>
        <v>341</v>
      </c>
      <c r="G15" s="2">
        <v>11.13</v>
      </c>
      <c r="H15" s="3">
        <f t="shared" si="2"/>
        <v>158</v>
      </c>
      <c r="I15" s="7">
        <v>2.78</v>
      </c>
      <c r="J15" s="3">
        <f t="shared" si="3"/>
        <v>72</v>
      </c>
      <c r="K15" s="7">
        <v>16.2</v>
      </c>
      <c r="L15" s="3">
        <f t="shared" si="4"/>
        <v>111</v>
      </c>
    </row>
    <row r="16" spans="1:12" ht="15" x14ac:dyDescent="0.25">
      <c r="A16" s="1">
        <f t="shared" si="0"/>
        <v>12</v>
      </c>
      <c r="B16" s="21" t="s">
        <v>244</v>
      </c>
      <c r="C16" s="21" t="s">
        <v>191</v>
      </c>
      <c r="D16" s="13">
        <v>2006</v>
      </c>
      <c r="E16" s="22" t="s">
        <v>271</v>
      </c>
      <c r="F16" s="20">
        <f t="shared" si="1"/>
        <v>335</v>
      </c>
      <c r="G16" s="2">
        <v>11.19</v>
      </c>
      <c r="H16" s="3">
        <f t="shared" si="2"/>
        <v>151</v>
      </c>
      <c r="I16" s="7">
        <v>2.86</v>
      </c>
      <c r="J16" s="3">
        <f t="shared" si="3"/>
        <v>84</v>
      </c>
      <c r="K16" s="7">
        <v>15.4</v>
      </c>
      <c r="L16" s="3">
        <f t="shared" si="4"/>
        <v>100</v>
      </c>
    </row>
    <row r="17" spans="1:12" ht="15" x14ac:dyDescent="0.25">
      <c r="A17" s="1">
        <f t="shared" si="0"/>
        <v>13</v>
      </c>
      <c r="B17" s="21" t="s">
        <v>24</v>
      </c>
      <c r="C17" s="21" t="s">
        <v>285</v>
      </c>
      <c r="D17" s="13">
        <v>2005</v>
      </c>
      <c r="E17" s="22" t="s">
        <v>39</v>
      </c>
      <c r="F17" s="20">
        <f t="shared" si="1"/>
        <v>328</v>
      </c>
      <c r="G17" s="2">
        <v>11.06</v>
      </c>
      <c r="H17" s="3">
        <f t="shared" si="2"/>
        <v>166</v>
      </c>
      <c r="I17" s="7">
        <v>2.66</v>
      </c>
      <c r="J17" s="3">
        <f t="shared" si="3"/>
        <v>55</v>
      </c>
      <c r="K17" s="7">
        <v>15.9</v>
      </c>
      <c r="L17" s="3">
        <f t="shared" si="4"/>
        <v>107</v>
      </c>
    </row>
    <row r="18" spans="1:12" ht="15" x14ac:dyDescent="0.25">
      <c r="A18" s="1">
        <f t="shared" si="0"/>
        <v>14</v>
      </c>
      <c r="B18" s="21" t="s">
        <v>212</v>
      </c>
      <c r="C18" s="21" t="s">
        <v>281</v>
      </c>
      <c r="D18" s="13">
        <v>2005</v>
      </c>
      <c r="E18" s="22" t="s">
        <v>19</v>
      </c>
      <c r="F18" s="20">
        <f t="shared" si="1"/>
        <v>320</v>
      </c>
      <c r="G18" s="2">
        <v>11.61</v>
      </c>
      <c r="H18" s="3">
        <f t="shared" si="2"/>
        <v>107</v>
      </c>
      <c r="I18" s="7">
        <v>2.73</v>
      </c>
      <c r="J18" s="3">
        <f t="shared" si="3"/>
        <v>65</v>
      </c>
      <c r="K18" s="7">
        <v>19</v>
      </c>
      <c r="L18" s="3">
        <f t="shared" si="4"/>
        <v>148</v>
      </c>
    </row>
    <row r="19" spans="1:12" ht="15" x14ac:dyDescent="0.25">
      <c r="A19" s="1">
        <f t="shared" si="0"/>
        <v>15</v>
      </c>
      <c r="B19" s="21" t="s">
        <v>240</v>
      </c>
      <c r="C19" s="21" t="s">
        <v>242</v>
      </c>
      <c r="D19" s="13">
        <v>2005</v>
      </c>
      <c r="E19" s="22" t="s">
        <v>39</v>
      </c>
      <c r="F19" s="20">
        <f t="shared" si="1"/>
        <v>282</v>
      </c>
      <c r="G19" s="2">
        <v>11.25</v>
      </c>
      <c r="H19" s="3">
        <f t="shared" si="2"/>
        <v>144</v>
      </c>
      <c r="I19" s="7">
        <v>2.35</v>
      </c>
      <c r="J19" s="3">
        <f t="shared" si="3"/>
        <v>17</v>
      </c>
      <c r="K19" s="7">
        <v>17</v>
      </c>
      <c r="L19" s="3">
        <f t="shared" si="4"/>
        <v>121</v>
      </c>
    </row>
    <row r="20" spans="1:12" ht="15" x14ac:dyDescent="0.25">
      <c r="A20" s="1">
        <f t="shared" si="0"/>
        <v>16</v>
      </c>
      <c r="B20" s="21" t="s">
        <v>286</v>
      </c>
      <c r="C20" s="21" t="s">
        <v>287</v>
      </c>
      <c r="D20" s="13">
        <v>2005</v>
      </c>
      <c r="E20" s="22" t="s">
        <v>39</v>
      </c>
      <c r="F20" s="20">
        <f t="shared" si="1"/>
        <v>279</v>
      </c>
      <c r="G20" s="2">
        <v>11.78</v>
      </c>
      <c r="H20" s="3">
        <f t="shared" si="2"/>
        <v>91</v>
      </c>
      <c r="I20" s="7">
        <v>2.89</v>
      </c>
      <c r="J20" s="3">
        <f t="shared" si="3"/>
        <v>89</v>
      </c>
      <c r="K20" s="7">
        <v>15.3</v>
      </c>
      <c r="L20" s="3">
        <f t="shared" si="4"/>
        <v>99</v>
      </c>
    </row>
    <row r="21" spans="1:12" ht="15" x14ac:dyDescent="0.25">
      <c r="A21" s="1">
        <f t="shared" si="0"/>
        <v>17</v>
      </c>
      <c r="B21" s="21" t="s">
        <v>276</v>
      </c>
      <c r="C21" s="21" t="s">
        <v>170</v>
      </c>
      <c r="D21" s="13">
        <v>2006</v>
      </c>
      <c r="E21" s="22" t="s">
        <v>19</v>
      </c>
      <c r="F21" s="20">
        <f t="shared" si="1"/>
        <v>235</v>
      </c>
      <c r="G21" s="2"/>
      <c r="H21" s="3">
        <f t="shared" si="2"/>
        <v>0</v>
      </c>
      <c r="I21" s="7">
        <v>2.88</v>
      </c>
      <c r="J21" s="3">
        <f t="shared" si="3"/>
        <v>87</v>
      </c>
      <c r="K21" s="7">
        <v>19</v>
      </c>
      <c r="L21" s="3">
        <f t="shared" si="4"/>
        <v>148</v>
      </c>
    </row>
    <row r="22" spans="1:12" ht="15" x14ac:dyDescent="0.25">
      <c r="A22" s="1">
        <f t="shared" si="0"/>
        <v>18</v>
      </c>
      <c r="B22" s="21" t="s">
        <v>236</v>
      </c>
      <c r="C22" s="21" t="s">
        <v>230</v>
      </c>
      <c r="D22" s="13">
        <v>2006</v>
      </c>
      <c r="E22" s="22" t="s">
        <v>19</v>
      </c>
      <c r="F22" s="20">
        <f t="shared" si="1"/>
        <v>226</v>
      </c>
      <c r="G22" s="2">
        <v>11.6</v>
      </c>
      <c r="H22" s="3">
        <f t="shared" si="2"/>
        <v>108</v>
      </c>
      <c r="I22" s="7">
        <v>2.67</v>
      </c>
      <c r="J22" s="3">
        <f t="shared" si="3"/>
        <v>56</v>
      </c>
      <c r="K22" s="7">
        <v>12.4</v>
      </c>
      <c r="L22" s="3">
        <f t="shared" si="4"/>
        <v>62</v>
      </c>
    </row>
    <row r="23" spans="1:12" ht="15" x14ac:dyDescent="0.25">
      <c r="A23" s="1">
        <f t="shared" si="0"/>
        <v>19</v>
      </c>
      <c r="B23" s="21" t="s">
        <v>273</v>
      </c>
      <c r="C23" s="21" t="s">
        <v>274</v>
      </c>
      <c r="D23" s="13">
        <v>2006</v>
      </c>
      <c r="E23" s="22" t="s">
        <v>19</v>
      </c>
      <c r="F23" s="20">
        <f t="shared" si="1"/>
        <v>188</v>
      </c>
      <c r="G23" s="2">
        <v>11.47</v>
      </c>
      <c r="H23" s="3">
        <f t="shared" si="2"/>
        <v>121</v>
      </c>
      <c r="I23" s="7">
        <v>2.2000000000000002</v>
      </c>
      <c r="J23" s="3">
        <f t="shared" si="3"/>
        <v>4</v>
      </c>
      <c r="K23" s="7">
        <v>12.5</v>
      </c>
      <c r="L23" s="3">
        <f t="shared" si="4"/>
        <v>63</v>
      </c>
    </row>
    <row r="24" spans="1:12" x14ac:dyDescent="0.3">
      <c r="A24" s="1">
        <f t="shared" si="0"/>
        <v>20</v>
      </c>
      <c r="B24" s="21" t="s">
        <v>275</v>
      </c>
      <c r="C24" s="21" t="s">
        <v>189</v>
      </c>
      <c r="D24" s="13">
        <v>2006</v>
      </c>
      <c r="E24" s="22" t="s">
        <v>19</v>
      </c>
      <c r="F24" s="20">
        <f t="shared" si="1"/>
        <v>0</v>
      </c>
      <c r="G24" s="2"/>
      <c r="H24" s="3">
        <f t="shared" si="2"/>
        <v>0</v>
      </c>
      <c r="I24" s="7"/>
      <c r="J24" s="3">
        <f t="shared" si="3"/>
        <v>0</v>
      </c>
      <c r="K24" s="7"/>
      <c r="L24" s="3">
        <f t="shared" si="4"/>
        <v>0</v>
      </c>
    </row>
    <row r="25" spans="1:12" x14ac:dyDescent="0.3">
      <c r="A25" s="1">
        <f t="shared" si="0"/>
        <v>20</v>
      </c>
      <c r="B25" s="21" t="s">
        <v>277</v>
      </c>
      <c r="C25" s="21" t="s">
        <v>278</v>
      </c>
      <c r="D25" s="13">
        <v>2004</v>
      </c>
      <c r="E25" s="22" t="s">
        <v>19</v>
      </c>
      <c r="F25" s="20">
        <f t="shared" si="1"/>
        <v>0</v>
      </c>
      <c r="G25" s="2"/>
      <c r="H25" s="3">
        <f t="shared" si="2"/>
        <v>0</v>
      </c>
      <c r="I25" s="7"/>
      <c r="J25" s="3">
        <f t="shared" si="3"/>
        <v>0</v>
      </c>
      <c r="K25" s="7"/>
      <c r="L25" s="3">
        <f t="shared" si="4"/>
        <v>0</v>
      </c>
    </row>
    <row r="26" spans="1:12" x14ac:dyDescent="0.3">
      <c r="A26" s="1">
        <f t="shared" si="0"/>
        <v>20</v>
      </c>
      <c r="B26" s="21" t="s">
        <v>282</v>
      </c>
      <c r="C26" s="21" t="s">
        <v>283</v>
      </c>
      <c r="D26" s="13">
        <v>2005</v>
      </c>
      <c r="E26" s="22" t="s">
        <v>39</v>
      </c>
      <c r="F26" s="20">
        <f t="shared" si="1"/>
        <v>0</v>
      </c>
      <c r="G26" s="2"/>
      <c r="H26" s="3">
        <f t="shared" si="2"/>
        <v>0</v>
      </c>
      <c r="I26" s="7"/>
      <c r="J26" s="3">
        <f t="shared" si="3"/>
        <v>0</v>
      </c>
      <c r="K26" s="7"/>
      <c r="L26" s="3">
        <f t="shared" si="4"/>
        <v>0</v>
      </c>
    </row>
    <row r="27" spans="1:12" x14ac:dyDescent="0.3">
      <c r="A27" s="1">
        <f t="shared" si="0"/>
        <v>20</v>
      </c>
      <c r="B27" s="21" t="s">
        <v>241</v>
      </c>
      <c r="C27" s="21" t="s">
        <v>287</v>
      </c>
      <c r="D27" s="13">
        <v>2006</v>
      </c>
      <c r="E27" s="22" t="s">
        <v>271</v>
      </c>
      <c r="F27" s="20">
        <f t="shared" si="1"/>
        <v>0</v>
      </c>
      <c r="G27" s="2"/>
      <c r="H27" s="3">
        <f t="shared" si="2"/>
        <v>0</v>
      </c>
      <c r="I27" s="7"/>
      <c r="J27" s="3">
        <f t="shared" si="3"/>
        <v>0</v>
      </c>
      <c r="K27" s="7"/>
      <c r="L27" s="3">
        <f t="shared" si="4"/>
        <v>0</v>
      </c>
    </row>
    <row r="28" spans="1:12" x14ac:dyDescent="0.3">
      <c r="A28" s="1">
        <f t="shared" ref="A28:A29" si="5">RANK(F28,$F$5:$F$137)</f>
        <v>20</v>
      </c>
      <c r="B28" s="21"/>
      <c r="C28" s="21"/>
      <c r="D28" s="13"/>
      <c r="E28" s="22"/>
      <c r="F28" s="20">
        <f t="shared" ref="F28:F29" si="6">SUM(H28,J28,L28,)</f>
        <v>0</v>
      </c>
      <c r="G28" s="2"/>
      <c r="H28" s="3">
        <f t="shared" ref="H28:H29" si="7">IF(G28="",0,INT(17.686955*(EXP(2.1*LN((1397-G28*100)/100)))))</f>
        <v>0</v>
      </c>
      <c r="I28" s="7"/>
      <c r="J28" s="3">
        <f t="shared" ref="J28:J29" si="8">IF(I28=0,0,IF(I28&lt;2.1,0,INT(((I28-2.1)*100)^1.41*0.188807)))</f>
        <v>0</v>
      </c>
      <c r="K28" s="7"/>
      <c r="L28" s="3">
        <f t="shared" ref="L28:L29" si="9">IF(K28="",0,INT(10.14*(EXP(1.08*LN(K28-7)))))</f>
        <v>0</v>
      </c>
    </row>
    <row r="29" spans="1:12" x14ac:dyDescent="0.3">
      <c r="A29" s="1">
        <f t="shared" si="5"/>
        <v>20</v>
      </c>
      <c r="B29" s="21"/>
      <c r="C29" s="21"/>
      <c r="D29" s="13"/>
      <c r="E29" s="22"/>
      <c r="F29" s="20">
        <f t="shared" si="6"/>
        <v>0</v>
      </c>
      <c r="G29" s="2"/>
      <c r="H29" s="3">
        <f t="shared" si="7"/>
        <v>0</v>
      </c>
      <c r="I29" s="7"/>
      <c r="J29" s="3">
        <f t="shared" si="8"/>
        <v>0</v>
      </c>
      <c r="K29" s="7"/>
      <c r="L29" s="3">
        <f t="shared" si="9"/>
        <v>0</v>
      </c>
    </row>
  </sheetData>
  <sortState ref="A5:L27">
    <sortCondition descending="1" ref="F5:F27"/>
  </sortState>
  <pageMargins left="0.7" right="0.7" top="0.78740157499999996" bottom="0.78740157499999996" header="0.3" footer="0.3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Normal="100" workbookViewId="0">
      <selection activeCell="A5" sqref="A5:L29"/>
    </sheetView>
  </sheetViews>
  <sheetFormatPr baseColWidth="10" defaultRowHeight="14.4" x14ac:dyDescent="0.3"/>
  <sheetData>
    <row r="1" spans="1:12" ht="21" x14ac:dyDescent="0.35">
      <c r="A1" s="17" t="e">
        <f>#REF!</f>
        <v>#REF!</v>
      </c>
      <c r="B1" s="17"/>
      <c r="C1" s="17"/>
      <c r="F1" s="18"/>
    </row>
    <row r="2" spans="1:12" ht="15" x14ac:dyDescent="0.25">
      <c r="F2" s="18"/>
    </row>
    <row r="3" spans="1:12" ht="15.6" x14ac:dyDescent="0.3">
      <c r="A3" s="14" t="s">
        <v>11</v>
      </c>
      <c r="B3" s="16"/>
      <c r="C3" s="16"/>
      <c r="D3" s="4"/>
      <c r="E3" s="4"/>
      <c r="F3" s="18"/>
      <c r="G3" s="5"/>
      <c r="I3" s="6"/>
      <c r="K3" s="6"/>
    </row>
    <row r="4" spans="1:12" ht="15" x14ac:dyDescent="0.25">
      <c r="A4" s="8" t="s">
        <v>0</v>
      </c>
      <c r="B4" s="9" t="s">
        <v>1</v>
      </c>
      <c r="C4" s="9"/>
      <c r="D4" s="8" t="s">
        <v>2</v>
      </c>
      <c r="E4" s="10" t="s">
        <v>3</v>
      </c>
      <c r="F4" s="19" t="s">
        <v>4</v>
      </c>
      <c r="G4" s="11" t="s">
        <v>5</v>
      </c>
      <c r="H4" s="12" t="s">
        <v>6</v>
      </c>
      <c r="I4" s="15" t="s">
        <v>7</v>
      </c>
      <c r="J4" s="12" t="s">
        <v>6</v>
      </c>
      <c r="K4" s="11" t="s">
        <v>8</v>
      </c>
      <c r="L4" s="12" t="s">
        <v>6</v>
      </c>
    </row>
    <row r="5" spans="1:12" x14ac:dyDescent="0.3">
      <c r="A5" s="1">
        <f t="shared" ref="A5:A29" si="0">RANK(F5,$F$5:$F$137)</f>
        <v>1</v>
      </c>
      <c r="B5" s="21" t="s">
        <v>28</v>
      </c>
      <c r="C5" s="21" t="s">
        <v>46</v>
      </c>
      <c r="D5" s="13">
        <v>2004</v>
      </c>
      <c r="E5" s="22" t="s">
        <v>84</v>
      </c>
      <c r="F5" s="20">
        <f t="shared" ref="F5:F29" si="1">SUM(H5,J5,L5,)</f>
        <v>1229</v>
      </c>
      <c r="G5" s="2">
        <v>9.09</v>
      </c>
      <c r="H5" s="3">
        <f t="shared" ref="H5:H29" si="2">IF(G5="",0,INT(17.686955*(EXP(2.1*LN((1397-G5*100)/100)))))</f>
        <v>493</v>
      </c>
      <c r="I5" s="7">
        <v>4.32</v>
      </c>
      <c r="J5" s="3">
        <f t="shared" ref="J5:J29" si="3">IF(I5=0,0,IF(I5&lt;2.1,0,INT(((I5-2.1)*100)^1.41*0.188807)))</f>
        <v>384</v>
      </c>
      <c r="K5" s="7">
        <v>33.700000000000003</v>
      </c>
      <c r="L5" s="3">
        <f t="shared" ref="L5:L29" si="4">IF(K5="",0,INT(10.14*(EXP(1.08*LN(K5-7)))))</f>
        <v>352</v>
      </c>
    </row>
    <row r="6" spans="1:12" x14ac:dyDescent="0.3">
      <c r="A6" s="1">
        <f t="shared" si="0"/>
        <v>2</v>
      </c>
      <c r="B6" s="21" t="s">
        <v>61</v>
      </c>
      <c r="C6" s="21" t="s">
        <v>62</v>
      </c>
      <c r="D6" s="13">
        <v>2004</v>
      </c>
      <c r="E6" s="22" t="s">
        <v>84</v>
      </c>
      <c r="F6" s="20">
        <f t="shared" si="1"/>
        <v>1198</v>
      </c>
      <c r="G6" s="2">
        <v>9.49</v>
      </c>
      <c r="H6" s="3">
        <f t="shared" si="2"/>
        <v>412</v>
      </c>
      <c r="I6" s="7">
        <v>4.29</v>
      </c>
      <c r="J6" s="3">
        <f t="shared" si="3"/>
        <v>376</v>
      </c>
      <c r="K6" s="7">
        <v>37.799999999999997</v>
      </c>
      <c r="L6" s="3">
        <f t="shared" si="4"/>
        <v>410</v>
      </c>
    </row>
    <row r="7" spans="1:12" x14ac:dyDescent="0.3">
      <c r="A7" s="1">
        <f t="shared" si="0"/>
        <v>3</v>
      </c>
      <c r="B7" s="21" t="s">
        <v>52</v>
      </c>
      <c r="C7" s="21" t="s">
        <v>53</v>
      </c>
      <c r="D7" s="13">
        <v>2005</v>
      </c>
      <c r="E7" s="22" t="s">
        <v>84</v>
      </c>
      <c r="F7" s="20">
        <f t="shared" si="1"/>
        <v>1111</v>
      </c>
      <c r="G7" s="2">
        <v>9.25</v>
      </c>
      <c r="H7" s="3">
        <f t="shared" si="2"/>
        <v>460</v>
      </c>
      <c r="I7" s="7">
        <v>4.05</v>
      </c>
      <c r="J7" s="3">
        <f t="shared" si="3"/>
        <v>319</v>
      </c>
      <c r="K7" s="7">
        <v>32.299999999999997</v>
      </c>
      <c r="L7" s="3">
        <f t="shared" si="4"/>
        <v>332</v>
      </c>
    </row>
    <row r="8" spans="1:12" x14ac:dyDescent="0.3">
      <c r="A8" s="1">
        <f t="shared" si="0"/>
        <v>4</v>
      </c>
      <c r="B8" s="21" t="s">
        <v>32</v>
      </c>
      <c r="C8" s="21" t="s">
        <v>25</v>
      </c>
      <c r="D8" s="13">
        <v>2004</v>
      </c>
      <c r="E8" s="22" t="s">
        <v>65</v>
      </c>
      <c r="F8" s="20">
        <f t="shared" si="1"/>
        <v>1073</v>
      </c>
      <c r="G8" s="2">
        <v>9.32</v>
      </c>
      <c r="H8" s="3">
        <f t="shared" si="2"/>
        <v>445</v>
      </c>
      <c r="I8" s="7">
        <v>4.2</v>
      </c>
      <c r="J8" s="3">
        <f t="shared" si="3"/>
        <v>355</v>
      </c>
      <c r="K8" s="7">
        <v>28.1</v>
      </c>
      <c r="L8" s="3">
        <f t="shared" si="4"/>
        <v>273</v>
      </c>
    </row>
    <row r="9" spans="1:12" x14ac:dyDescent="0.3">
      <c r="A9" s="1">
        <f t="shared" si="0"/>
        <v>5</v>
      </c>
      <c r="B9" s="21" t="s">
        <v>268</v>
      </c>
      <c r="C9" s="21" t="s">
        <v>73</v>
      </c>
      <c r="D9" s="13">
        <v>2003</v>
      </c>
      <c r="E9" s="22" t="s">
        <v>65</v>
      </c>
      <c r="F9" s="20">
        <f t="shared" si="1"/>
        <v>1031</v>
      </c>
      <c r="G9" s="2">
        <v>9.41</v>
      </c>
      <c r="H9" s="3">
        <f t="shared" si="2"/>
        <v>428</v>
      </c>
      <c r="I9" s="7">
        <v>3.94</v>
      </c>
      <c r="J9" s="3">
        <f t="shared" si="3"/>
        <v>294</v>
      </c>
      <c r="K9" s="7">
        <v>30.7</v>
      </c>
      <c r="L9" s="3">
        <f t="shared" si="4"/>
        <v>309</v>
      </c>
    </row>
    <row r="10" spans="1:12" x14ac:dyDescent="0.3">
      <c r="A10" s="1">
        <f t="shared" si="0"/>
        <v>6</v>
      </c>
      <c r="B10" s="21" t="s">
        <v>48</v>
      </c>
      <c r="C10" s="21" t="s">
        <v>49</v>
      </c>
      <c r="D10" s="13">
        <v>2004</v>
      </c>
      <c r="E10" s="22" t="s">
        <v>84</v>
      </c>
      <c r="F10" s="20">
        <f t="shared" si="1"/>
        <v>1030</v>
      </c>
      <c r="G10" s="2">
        <v>9.7200000000000006</v>
      </c>
      <c r="H10" s="3">
        <f t="shared" si="2"/>
        <v>369</v>
      </c>
      <c r="I10" s="7">
        <v>3.79</v>
      </c>
      <c r="J10" s="3">
        <f t="shared" si="3"/>
        <v>261</v>
      </c>
      <c r="K10" s="7">
        <v>37.1</v>
      </c>
      <c r="L10" s="3">
        <f t="shared" si="4"/>
        <v>400</v>
      </c>
    </row>
    <row r="11" spans="1:12" x14ac:dyDescent="0.3">
      <c r="A11" s="1">
        <f t="shared" si="0"/>
        <v>7</v>
      </c>
      <c r="B11" s="21" t="s">
        <v>40</v>
      </c>
      <c r="C11" s="21" t="s">
        <v>38</v>
      </c>
      <c r="D11" s="13">
        <v>2005</v>
      </c>
      <c r="E11" s="22" t="s">
        <v>84</v>
      </c>
      <c r="F11" s="20">
        <f t="shared" si="1"/>
        <v>1004</v>
      </c>
      <c r="G11" s="2">
        <v>9.5</v>
      </c>
      <c r="H11" s="3">
        <f t="shared" si="2"/>
        <v>410</v>
      </c>
      <c r="I11" s="7">
        <v>3.82</v>
      </c>
      <c r="J11" s="3">
        <f t="shared" si="3"/>
        <v>267</v>
      </c>
      <c r="K11" s="7">
        <v>32</v>
      </c>
      <c r="L11" s="3">
        <f t="shared" si="4"/>
        <v>327</v>
      </c>
    </row>
    <row r="12" spans="1:12" x14ac:dyDescent="0.3">
      <c r="A12" s="1">
        <f t="shared" si="0"/>
        <v>8</v>
      </c>
      <c r="B12" s="21" t="s">
        <v>54</v>
      </c>
      <c r="C12" s="21" t="s">
        <v>55</v>
      </c>
      <c r="D12" s="13">
        <v>2004</v>
      </c>
      <c r="E12" s="22" t="s">
        <v>84</v>
      </c>
      <c r="F12" s="20">
        <f t="shared" si="1"/>
        <v>1002</v>
      </c>
      <c r="G12" s="2">
        <v>9.85</v>
      </c>
      <c r="H12" s="3">
        <f t="shared" si="2"/>
        <v>345</v>
      </c>
      <c r="I12" s="7">
        <v>3.92</v>
      </c>
      <c r="J12" s="3">
        <f t="shared" si="3"/>
        <v>290</v>
      </c>
      <c r="K12" s="7">
        <v>34.799999999999997</v>
      </c>
      <c r="L12" s="3">
        <f t="shared" si="4"/>
        <v>367</v>
      </c>
    </row>
    <row r="13" spans="1:12" x14ac:dyDescent="0.3">
      <c r="A13" s="1">
        <f t="shared" si="0"/>
        <v>9</v>
      </c>
      <c r="B13" s="21" t="s">
        <v>20</v>
      </c>
      <c r="C13" s="21" t="s">
        <v>21</v>
      </c>
      <c r="D13" s="13">
        <v>2005</v>
      </c>
      <c r="E13" s="22" t="s">
        <v>65</v>
      </c>
      <c r="F13" s="20">
        <f t="shared" si="1"/>
        <v>998</v>
      </c>
      <c r="G13" s="2">
        <v>9.4600000000000009</v>
      </c>
      <c r="H13" s="3">
        <f t="shared" si="2"/>
        <v>418</v>
      </c>
      <c r="I13" s="7">
        <v>3.9</v>
      </c>
      <c r="J13" s="3">
        <f t="shared" si="3"/>
        <v>285</v>
      </c>
      <c r="K13" s="7">
        <v>29.7</v>
      </c>
      <c r="L13" s="3">
        <f t="shared" si="4"/>
        <v>295</v>
      </c>
    </row>
    <row r="14" spans="1:12" x14ac:dyDescent="0.3">
      <c r="A14" s="1">
        <f t="shared" si="0"/>
        <v>10</v>
      </c>
      <c r="B14" s="21" t="s">
        <v>47</v>
      </c>
      <c r="C14" s="21" t="s">
        <v>29</v>
      </c>
      <c r="D14" s="13">
        <v>2005</v>
      </c>
      <c r="E14" s="22" t="s">
        <v>84</v>
      </c>
      <c r="F14" s="20">
        <f t="shared" si="1"/>
        <v>973</v>
      </c>
      <c r="G14" s="2">
        <v>9.6300000000000008</v>
      </c>
      <c r="H14" s="3">
        <f t="shared" si="2"/>
        <v>385</v>
      </c>
      <c r="I14" s="7">
        <v>3.71</v>
      </c>
      <c r="J14" s="3">
        <f t="shared" si="3"/>
        <v>244</v>
      </c>
      <c r="K14" s="7">
        <v>33.200000000000003</v>
      </c>
      <c r="L14" s="3">
        <f t="shared" si="4"/>
        <v>344</v>
      </c>
    </row>
    <row r="15" spans="1:12" x14ac:dyDescent="0.3">
      <c r="A15" s="1">
        <f t="shared" si="0"/>
        <v>11</v>
      </c>
      <c r="B15" s="21" t="s">
        <v>37</v>
      </c>
      <c r="C15" s="21" t="s">
        <v>38</v>
      </c>
      <c r="D15" s="13">
        <v>2005</v>
      </c>
      <c r="E15" s="22" t="s">
        <v>84</v>
      </c>
      <c r="F15" s="20">
        <f t="shared" si="1"/>
        <v>962</v>
      </c>
      <c r="G15" s="2">
        <v>9.85</v>
      </c>
      <c r="H15" s="3">
        <f t="shared" si="2"/>
        <v>345</v>
      </c>
      <c r="I15" s="7">
        <v>4.0199999999999996</v>
      </c>
      <c r="J15" s="3">
        <f t="shared" si="3"/>
        <v>312</v>
      </c>
      <c r="K15" s="7">
        <v>30.4</v>
      </c>
      <c r="L15" s="3">
        <f t="shared" si="4"/>
        <v>305</v>
      </c>
    </row>
    <row r="16" spans="1:12" x14ac:dyDescent="0.3">
      <c r="A16" s="1">
        <f t="shared" si="0"/>
        <v>12</v>
      </c>
      <c r="B16" s="21" t="s">
        <v>50</v>
      </c>
      <c r="C16" s="21" t="s">
        <v>51</v>
      </c>
      <c r="D16" s="13">
        <v>2004</v>
      </c>
      <c r="E16" s="22" t="s">
        <v>84</v>
      </c>
      <c r="F16" s="20">
        <f t="shared" si="1"/>
        <v>863</v>
      </c>
      <c r="G16" s="2">
        <v>10.1</v>
      </c>
      <c r="H16" s="3">
        <f t="shared" si="2"/>
        <v>303</v>
      </c>
      <c r="I16" s="7">
        <v>3.62</v>
      </c>
      <c r="J16" s="3">
        <f t="shared" si="3"/>
        <v>225</v>
      </c>
      <c r="K16" s="7">
        <v>32.5</v>
      </c>
      <c r="L16" s="3">
        <f t="shared" si="4"/>
        <v>335</v>
      </c>
    </row>
    <row r="17" spans="1:12" x14ac:dyDescent="0.3">
      <c r="A17" s="1">
        <f t="shared" si="0"/>
        <v>13</v>
      </c>
      <c r="B17" s="21" t="s">
        <v>58</v>
      </c>
      <c r="C17" s="21" t="s">
        <v>38</v>
      </c>
      <c r="D17" s="13">
        <v>2004</v>
      </c>
      <c r="E17" s="22" t="s">
        <v>84</v>
      </c>
      <c r="F17" s="20">
        <f t="shared" si="1"/>
        <v>791</v>
      </c>
      <c r="G17" s="2">
        <v>10.199999999999999</v>
      </c>
      <c r="H17" s="3">
        <f t="shared" si="2"/>
        <v>287</v>
      </c>
      <c r="I17" s="7">
        <v>3.33</v>
      </c>
      <c r="J17" s="3">
        <f t="shared" si="3"/>
        <v>167</v>
      </c>
      <c r="K17" s="7">
        <v>32.700000000000003</v>
      </c>
      <c r="L17" s="3">
        <f t="shared" si="4"/>
        <v>337</v>
      </c>
    </row>
    <row r="18" spans="1:12" x14ac:dyDescent="0.3">
      <c r="A18" s="1">
        <f t="shared" si="0"/>
        <v>14</v>
      </c>
      <c r="B18" s="21" t="s">
        <v>56</v>
      </c>
      <c r="C18" s="21" t="s">
        <v>57</v>
      </c>
      <c r="D18" s="13">
        <v>2004</v>
      </c>
      <c r="E18" s="22" t="s">
        <v>84</v>
      </c>
      <c r="F18" s="20">
        <f t="shared" si="1"/>
        <v>783</v>
      </c>
      <c r="G18" s="2">
        <v>10.1</v>
      </c>
      <c r="H18" s="3">
        <f t="shared" si="2"/>
        <v>303</v>
      </c>
      <c r="I18" s="7">
        <v>3.58</v>
      </c>
      <c r="J18" s="3">
        <f t="shared" si="3"/>
        <v>216</v>
      </c>
      <c r="K18" s="7">
        <v>27.5</v>
      </c>
      <c r="L18" s="3">
        <f t="shared" si="4"/>
        <v>264</v>
      </c>
    </row>
    <row r="19" spans="1:12" x14ac:dyDescent="0.3">
      <c r="A19" s="1">
        <f t="shared" si="0"/>
        <v>15</v>
      </c>
      <c r="B19" s="21" t="s">
        <v>59</v>
      </c>
      <c r="C19" s="21" t="s">
        <v>60</v>
      </c>
      <c r="D19" s="13">
        <v>2004</v>
      </c>
      <c r="E19" s="22" t="s">
        <v>84</v>
      </c>
      <c r="F19" s="20">
        <f t="shared" si="1"/>
        <v>772</v>
      </c>
      <c r="G19" s="2">
        <v>10.55</v>
      </c>
      <c r="H19" s="3">
        <f t="shared" si="2"/>
        <v>233</v>
      </c>
      <c r="I19" s="7">
        <v>3.5</v>
      </c>
      <c r="J19" s="3">
        <f t="shared" si="3"/>
        <v>200</v>
      </c>
      <c r="K19" s="7">
        <v>32.799999999999997</v>
      </c>
      <c r="L19" s="3">
        <f t="shared" si="4"/>
        <v>339</v>
      </c>
    </row>
    <row r="20" spans="1:12" x14ac:dyDescent="0.3">
      <c r="A20" s="1">
        <f t="shared" si="0"/>
        <v>16</v>
      </c>
      <c r="B20" s="21" t="s">
        <v>41</v>
      </c>
      <c r="C20" s="21" t="s">
        <v>42</v>
      </c>
      <c r="D20" s="13">
        <v>2005</v>
      </c>
      <c r="E20" s="22" t="s">
        <v>84</v>
      </c>
      <c r="F20" s="20">
        <f t="shared" si="1"/>
        <v>647</v>
      </c>
      <c r="G20" s="2">
        <v>10.5</v>
      </c>
      <c r="H20" s="3">
        <f t="shared" si="2"/>
        <v>241</v>
      </c>
      <c r="I20" s="7">
        <v>3.35</v>
      </c>
      <c r="J20" s="3">
        <f t="shared" si="3"/>
        <v>170</v>
      </c>
      <c r="K20" s="7">
        <v>25.5</v>
      </c>
      <c r="L20" s="3">
        <f t="shared" si="4"/>
        <v>236</v>
      </c>
    </row>
    <row r="21" spans="1:12" x14ac:dyDescent="0.3">
      <c r="A21" s="1">
        <f t="shared" si="0"/>
        <v>17</v>
      </c>
      <c r="B21" s="21" t="s">
        <v>43</v>
      </c>
      <c r="C21" s="21" t="s">
        <v>44</v>
      </c>
      <c r="D21" s="13">
        <v>2005</v>
      </c>
      <c r="E21" s="22" t="s">
        <v>84</v>
      </c>
      <c r="F21" s="20">
        <f t="shared" si="1"/>
        <v>636</v>
      </c>
      <c r="G21" s="2">
        <v>10.7</v>
      </c>
      <c r="H21" s="3">
        <f t="shared" si="2"/>
        <v>212</v>
      </c>
      <c r="I21" s="7">
        <v>3.33</v>
      </c>
      <c r="J21" s="3">
        <f t="shared" si="3"/>
        <v>167</v>
      </c>
      <c r="K21" s="7">
        <v>27</v>
      </c>
      <c r="L21" s="3">
        <f t="shared" si="4"/>
        <v>257</v>
      </c>
    </row>
    <row r="22" spans="1:12" x14ac:dyDescent="0.3">
      <c r="A22" s="1">
        <f t="shared" si="0"/>
        <v>18</v>
      </c>
      <c r="B22" s="21" t="s">
        <v>26</v>
      </c>
      <c r="C22" s="21" t="s">
        <v>27</v>
      </c>
      <c r="D22" s="13">
        <v>2004</v>
      </c>
      <c r="E22" s="22" t="s">
        <v>65</v>
      </c>
      <c r="F22" s="20">
        <f t="shared" si="1"/>
        <v>586</v>
      </c>
      <c r="G22" s="2">
        <v>11.1</v>
      </c>
      <c r="H22" s="3">
        <f t="shared" si="2"/>
        <v>161</v>
      </c>
      <c r="I22" s="7">
        <v>3</v>
      </c>
      <c r="J22" s="3">
        <f t="shared" si="3"/>
        <v>107</v>
      </c>
      <c r="K22" s="7">
        <v>31.35</v>
      </c>
      <c r="L22" s="3">
        <f t="shared" si="4"/>
        <v>318</v>
      </c>
    </row>
    <row r="23" spans="1:12" x14ac:dyDescent="0.3">
      <c r="A23" s="1">
        <f t="shared" si="0"/>
        <v>19</v>
      </c>
      <c r="B23" s="21" t="s">
        <v>35</v>
      </c>
      <c r="C23" s="21" t="s">
        <v>36</v>
      </c>
      <c r="D23" s="13">
        <v>2005</v>
      </c>
      <c r="E23" s="22" t="s">
        <v>65</v>
      </c>
      <c r="F23" s="20">
        <f t="shared" si="1"/>
        <v>582</v>
      </c>
      <c r="G23" s="2">
        <v>11.04</v>
      </c>
      <c r="H23" s="3">
        <f t="shared" si="2"/>
        <v>169</v>
      </c>
      <c r="I23" s="28">
        <v>3.2</v>
      </c>
      <c r="J23" s="3">
        <f t="shared" si="3"/>
        <v>142</v>
      </c>
      <c r="K23" s="29">
        <v>28</v>
      </c>
      <c r="L23" s="3">
        <f t="shared" si="4"/>
        <v>271</v>
      </c>
    </row>
    <row r="24" spans="1:12" x14ac:dyDescent="0.3">
      <c r="A24" s="1">
        <f t="shared" si="0"/>
        <v>20</v>
      </c>
      <c r="B24" s="21" t="s">
        <v>17</v>
      </c>
      <c r="C24" s="21" t="s">
        <v>18</v>
      </c>
      <c r="D24" s="13">
        <v>2004</v>
      </c>
      <c r="E24" s="22" t="s">
        <v>65</v>
      </c>
      <c r="F24" s="20">
        <f t="shared" si="1"/>
        <v>433</v>
      </c>
      <c r="G24" s="2">
        <v>11.28</v>
      </c>
      <c r="H24" s="3">
        <f t="shared" si="2"/>
        <v>141</v>
      </c>
      <c r="I24" s="7">
        <v>3.05</v>
      </c>
      <c r="J24" s="3">
        <f t="shared" si="3"/>
        <v>116</v>
      </c>
      <c r="K24" s="7">
        <v>21.1</v>
      </c>
      <c r="L24" s="3">
        <f t="shared" si="4"/>
        <v>176</v>
      </c>
    </row>
    <row r="25" spans="1:12" x14ac:dyDescent="0.3">
      <c r="A25" s="1">
        <f t="shared" si="0"/>
        <v>21</v>
      </c>
      <c r="B25" s="21" t="s">
        <v>24</v>
      </c>
      <c r="C25" s="21" t="s">
        <v>25</v>
      </c>
      <c r="D25" s="13">
        <v>2005</v>
      </c>
      <c r="E25" s="22" t="s">
        <v>65</v>
      </c>
      <c r="F25" s="20">
        <f t="shared" si="1"/>
        <v>309</v>
      </c>
      <c r="G25" s="2">
        <v>11.45</v>
      </c>
      <c r="H25" s="3">
        <f t="shared" si="2"/>
        <v>123</v>
      </c>
      <c r="I25" s="7">
        <v>2.4</v>
      </c>
      <c r="J25" s="3">
        <f t="shared" si="3"/>
        <v>22</v>
      </c>
      <c r="K25" s="7">
        <v>20.2</v>
      </c>
      <c r="L25" s="3">
        <f t="shared" si="4"/>
        <v>164</v>
      </c>
    </row>
    <row r="26" spans="1:12" x14ac:dyDescent="0.3">
      <c r="A26" s="1">
        <f t="shared" si="0"/>
        <v>22</v>
      </c>
      <c r="B26" s="21" t="s">
        <v>33</v>
      </c>
      <c r="C26" s="21" t="s">
        <v>34</v>
      </c>
      <c r="D26" s="13">
        <v>2004</v>
      </c>
      <c r="E26" s="22" t="s">
        <v>65</v>
      </c>
      <c r="F26" s="20">
        <f t="shared" si="1"/>
        <v>299</v>
      </c>
      <c r="G26" s="2">
        <v>12.35</v>
      </c>
      <c r="H26" s="3">
        <f t="shared" si="2"/>
        <v>48</v>
      </c>
      <c r="I26" s="7">
        <v>2.34</v>
      </c>
      <c r="J26" s="3">
        <f t="shared" si="3"/>
        <v>16</v>
      </c>
      <c r="K26" s="7">
        <v>25.4</v>
      </c>
      <c r="L26" s="3">
        <f t="shared" si="4"/>
        <v>235</v>
      </c>
    </row>
    <row r="27" spans="1:12" x14ac:dyDescent="0.3">
      <c r="A27" s="1">
        <f t="shared" si="0"/>
        <v>23</v>
      </c>
      <c r="B27" s="21" t="s">
        <v>30</v>
      </c>
      <c r="C27" s="21" t="s">
        <v>31</v>
      </c>
      <c r="D27" s="13">
        <v>2005</v>
      </c>
      <c r="E27" s="22" t="s">
        <v>65</v>
      </c>
      <c r="F27" s="20">
        <f t="shared" si="1"/>
        <v>246</v>
      </c>
      <c r="G27" s="2">
        <v>12.6</v>
      </c>
      <c r="H27" s="3">
        <f t="shared" si="2"/>
        <v>34</v>
      </c>
      <c r="I27" s="7">
        <v>2.58</v>
      </c>
      <c r="J27" s="3">
        <f t="shared" si="3"/>
        <v>44</v>
      </c>
      <c r="K27" s="7">
        <v>20.5</v>
      </c>
      <c r="L27" s="3">
        <f t="shared" si="4"/>
        <v>168</v>
      </c>
    </row>
    <row r="28" spans="1:12" x14ac:dyDescent="0.3">
      <c r="A28" s="1">
        <f t="shared" si="0"/>
        <v>24</v>
      </c>
      <c r="B28" s="21" t="s">
        <v>22</v>
      </c>
      <c r="C28" s="21" t="s">
        <v>23</v>
      </c>
      <c r="D28" s="13">
        <v>2005</v>
      </c>
      <c r="E28" s="22" t="s">
        <v>65</v>
      </c>
      <c r="F28" s="20">
        <f t="shared" si="1"/>
        <v>132</v>
      </c>
      <c r="G28" s="2">
        <v>12.15</v>
      </c>
      <c r="H28" s="3">
        <f t="shared" si="2"/>
        <v>62</v>
      </c>
      <c r="I28" s="7">
        <v>1.95</v>
      </c>
      <c r="J28" s="3">
        <f t="shared" si="3"/>
        <v>0</v>
      </c>
      <c r="K28" s="7">
        <v>13</v>
      </c>
      <c r="L28" s="3">
        <f t="shared" si="4"/>
        <v>70</v>
      </c>
    </row>
    <row r="29" spans="1:12" x14ac:dyDescent="0.3">
      <c r="A29" s="1">
        <f t="shared" si="0"/>
        <v>25</v>
      </c>
      <c r="B29" s="21" t="s">
        <v>28</v>
      </c>
      <c r="C29" s="21" t="s">
        <v>29</v>
      </c>
      <c r="D29" s="13">
        <v>2004</v>
      </c>
      <c r="E29" s="22" t="s">
        <v>65</v>
      </c>
      <c r="F29" s="20">
        <f t="shared" si="1"/>
        <v>0</v>
      </c>
      <c r="G29" s="2"/>
      <c r="H29" s="3">
        <f t="shared" si="2"/>
        <v>0</v>
      </c>
      <c r="I29" s="7"/>
      <c r="J29" s="3">
        <f t="shared" si="3"/>
        <v>0</v>
      </c>
      <c r="K29" s="7"/>
      <c r="L29" s="3">
        <f t="shared" si="4"/>
        <v>0</v>
      </c>
    </row>
  </sheetData>
  <sortState ref="A5:L29">
    <sortCondition descending="1" ref="F5:F29"/>
  </sortState>
  <pageMargins left="0.7" right="0.7" top="0.78740157499999996" bottom="0.78740157499999996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selection activeCell="A5" sqref="A5:L22"/>
    </sheetView>
  </sheetViews>
  <sheetFormatPr baseColWidth="10" defaultRowHeight="14.4" x14ac:dyDescent="0.3"/>
  <sheetData>
    <row r="1" spans="1:12" ht="21" x14ac:dyDescent="0.35">
      <c r="A1" s="17" t="e">
        <f>#REF!</f>
        <v>#REF!</v>
      </c>
      <c r="B1" s="17"/>
      <c r="C1" s="17"/>
      <c r="F1" s="18"/>
    </row>
    <row r="2" spans="1:12" ht="15" x14ac:dyDescent="0.25">
      <c r="F2" s="18"/>
    </row>
    <row r="3" spans="1:12" ht="15.75" x14ac:dyDescent="0.25">
      <c r="A3" s="14" t="s">
        <v>12</v>
      </c>
      <c r="B3" s="16"/>
      <c r="C3" s="16"/>
      <c r="D3" s="4"/>
      <c r="E3" s="4"/>
      <c r="F3" s="18"/>
      <c r="G3" s="5"/>
      <c r="I3" s="6"/>
      <c r="K3" s="6"/>
    </row>
    <row r="4" spans="1:12" ht="15" x14ac:dyDescent="0.25">
      <c r="A4" s="8" t="s">
        <v>0</v>
      </c>
      <c r="B4" s="9" t="s">
        <v>1</v>
      </c>
      <c r="C4" s="9"/>
      <c r="D4" s="8" t="s">
        <v>2</v>
      </c>
      <c r="E4" s="10" t="s">
        <v>3</v>
      </c>
      <c r="F4" s="19" t="s">
        <v>4</v>
      </c>
      <c r="G4" s="11" t="s">
        <v>5</v>
      </c>
      <c r="H4" s="12" t="s">
        <v>6</v>
      </c>
      <c r="I4" s="15" t="s">
        <v>7</v>
      </c>
      <c r="J4" s="12" t="s">
        <v>6</v>
      </c>
      <c r="K4" s="11" t="s">
        <v>8</v>
      </c>
      <c r="L4" s="12" t="s">
        <v>6</v>
      </c>
    </row>
    <row r="5" spans="1:12" x14ac:dyDescent="0.3">
      <c r="A5" s="1">
        <f t="shared" ref="A5:A22" si="0">RANK(F5,$F$5:$F$137)</f>
        <v>1</v>
      </c>
      <c r="B5" s="21" t="s">
        <v>118</v>
      </c>
      <c r="C5" s="21" t="s">
        <v>294</v>
      </c>
      <c r="D5" s="13">
        <v>2005</v>
      </c>
      <c r="E5" s="22" t="s">
        <v>84</v>
      </c>
      <c r="F5" s="20">
        <f t="shared" ref="F5:F22" si="1">SUM(H5,J5,L5,)</f>
        <v>1093</v>
      </c>
      <c r="G5" s="2">
        <v>8.75</v>
      </c>
      <c r="H5" s="3">
        <f t="shared" ref="H5:H22" si="2">IF(G5="",0,INT(17.686955*(EXP(2.1*LN((1397-G5*100)/100)))))</f>
        <v>568</v>
      </c>
      <c r="I5" s="7">
        <v>4.04</v>
      </c>
      <c r="J5" s="3">
        <f t="shared" ref="J5:J22" si="3">IF(I5=0,0,IF(I5&lt;2.1,0,INT(((I5-2.1)*100)^1.41*0.188807)))</f>
        <v>317</v>
      </c>
      <c r="K5" s="7">
        <v>23.4</v>
      </c>
      <c r="L5" s="3">
        <f t="shared" ref="L5:L22" si="4">IF(K5="",0,INT(10.14*(EXP(1.08*LN(K5-7)))))</f>
        <v>208</v>
      </c>
    </row>
    <row r="6" spans="1:12" x14ac:dyDescent="0.3">
      <c r="A6" s="1">
        <f t="shared" si="0"/>
        <v>2</v>
      </c>
      <c r="B6" s="21" t="s">
        <v>126</v>
      </c>
      <c r="C6" s="21" t="s">
        <v>174</v>
      </c>
      <c r="D6" s="13">
        <v>2005</v>
      </c>
      <c r="E6" s="22" t="s">
        <v>84</v>
      </c>
      <c r="F6" s="20">
        <f t="shared" si="1"/>
        <v>771</v>
      </c>
      <c r="G6" s="2">
        <v>10.02</v>
      </c>
      <c r="H6" s="3">
        <f t="shared" si="2"/>
        <v>316</v>
      </c>
      <c r="I6" s="7">
        <v>3.56</v>
      </c>
      <c r="J6" s="3">
        <f t="shared" si="3"/>
        <v>212</v>
      </c>
      <c r="K6" s="7">
        <v>26</v>
      </c>
      <c r="L6" s="3">
        <f t="shared" si="4"/>
        <v>243</v>
      </c>
    </row>
    <row r="7" spans="1:12" x14ac:dyDescent="0.3">
      <c r="A7" s="1">
        <f t="shared" si="0"/>
        <v>3</v>
      </c>
      <c r="B7" s="21" t="s">
        <v>171</v>
      </c>
      <c r="C7" s="21" t="s">
        <v>172</v>
      </c>
      <c r="D7" s="13">
        <v>2004</v>
      </c>
      <c r="E7" s="22" t="s">
        <v>84</v>
      </c>
      <c r="F7" s="20">
        <f t="shared" si="1"/>
        <v>569</v>
      </c>
      <c r="G7" s="2">
        <v>10.6</v>
      </c>
      <c r="H7" s="3">
        <f t="shared" si="2"/>
        <v>226</v>
      </c>
      <c r="I7" s="7">
        <v>3.25</v>
      </c>
      <c r="J7" s="3">
        <f t="shared" si="3"/>
        <v>151</v>
      </c>
      <c r="K7" s="7">
        <v>22.3</v>
      </c>
      <c r="L7" s="3">
        <f t="shared" si="4"/>
        <v>192</v>
      </c>
    </row>
    <row r="8" spans="1:12" x14ac:dyDescent="0.3">
      <c r="A8" s="1">
        <f t="shared" si="0"/>
        <v>4</v>
      </c>
      <c r="B8" s="21" t="s">
        <v>61</v>
      </c>
      <c r="C8" s="21" t="s">
        <v>158</v>
      </c>
      <c r="D8" s="13">
        <v>2005</v>
      </c>
      <c r="E8" s="22" t="s">
        <v>65</v>
      </c>
      <c r="F8" s="20">
        <f t="shared" si="1"/>
        <v>541</v>
      </c>
      <c r="G8" s="2">
        <v>10.59</v>
      </c>
      <c r="H8" s="3">
        <f t="shared" si="2"/>
        <v>228</v>
      </c>
      <c r="I8" s="7">
        <v>3.3</v>
      </c>
      <c r="J8" s="3">
        <f t="shared" si="3"/>
        <v>161</v>
      </c>
      <c r="K8" s="7">
        <v>19.3</v>
      </c>
      <c r="L8" s="3">
        <f t="shared" si="4"/>
        <v>152</v>
      </c>
    </row>
    <row r="9" spans="1:12" x14ac:dyDescent="0.3">
      <c r="A9" s="1">
        <f t="shared" si="0"/>
        <v>5</v>
      </c>
      <c r="B9" s="21" t="s">
        <v>139</v>
      </c>
      <c r="C9" s="21" t="s">
        <v>173</v>
      </c>
      <c r="D9" s="13">
        <v>2005</v>
      </c>
      <c r="E9" s="22" t="s">
        <v>84</v>
      </c>
      <c r="F9" s="20">
        <f t="shared" si="1"/>
        <v>511</v>
      </c>
      <c r="G9" s="2">
        <v>10.44</v>
      </c>
      <c r="H9" s="3">
        <f t="shared" si="2"/>
        <v>250</v>
      </c>
      <c r="I9" s="7">
        <v>2.85</v>
      </c>
      <c r="J9" s="3">
        <f t="shared" si="3"/>
        <v>83</v>
      </c>
      <c r="K9" s="7">
        <v>21.2</v>
      </c>
      <c r="L9" s="3">
        <f t="shared" si="4"/>
        <v>178</v>
      </c>
    </row>
    <row r="10" spans="1:12" x14ac:dyDescent="0.3">
      <c r="A10" s="1">
        <f t="shared" si="0"/>
        <v>6</v>
      </c>
      <c r="B10" s="21" t="s">
        <v>155</v>
      </c>
      <c r="C10" s="21" t="s">
        <v>156</v>
      </c>
      <c r="D10" s="13">
        <v>2005</v>
      </c>
      <c r="E10" s="22" t="s">
        <v>65</v>
      </c>
      <c r="F10" s="20">
        <f t="shared" si="1"/>
        <v>509</v>
      </c>
      <c r="G10" s="2">
        <v>10.28</v>
      </c>
      <c r="H10" s="3">
        <f t="shared" si="2"/>
        <v>274</v>
      </c>
      <c r="I10" s="7">
        <v>3.04</v>
      </c>
      <c r="J10" s="3">
        <f t="shared" si="3"/>
        <v>114</v>
      </c>
      <c r="K10" s="7">
        <v>17</v>
      </c>
      <c r="L10" s="3">
        <f t="shared" si="4"/>
        <v>121</v>
      </c>
    </row>
    <row r="11" spans="1:12" x14ac:dyDescent="0.3">
      <c r="A11" s="1">
        <f t="shared" si="0"/>
        <v>7</v>
      </c>
      <c r="B11" s="21" t="s">
        <v>147</v>
      </c>
      <c r="C11" s="21" t="s">
        <v>164</v>
      </c>
      <c r="D11" s="13">
        <v>2004</v>
      </c>
      <c r="E11" s="22" t="s">
        <v>65</v>
      </c>
      <c r="F11" s="20">
        <f t="shared" si="1"/>
        <v>421</v>
      </c>
      <c r="G11" s="2">
        <v>10.94</v>
      </c>
      <c r="H11" s="3">
        <f t="shared" si="2"/>
        <v>181</v>
      </c>
      <c r="I11" s="7">
        <v>2.94</v>
      </c>
      <c r="J11" s="3">
        <f t="shared" si="3"/>
        <v>97</v>
      </c>
      <c r="K11" s="7">
        <v>18.600000000000001</v>
      </c>
      <c r="L11" s="3">
        <f t="shared" si="4"/>
        <v>143</v>
      </c>
    </row>
    <row r="12" spans="1:12" x14ac:dyDescent="0.3">
      <c r="A12" s="1">
        <f t="shared" si="0"/>
        <v>8</v>
      </c>
      <c r="B12" s="21" t="s">
        <v>160</v>
      </c>
      <c r="C12" s="21" t="s">
        <v>161</v>
      </c>
      <c r="D12" s="13">
        <v>2005</v>
      </c>
      <c r="E12" s="22" t="s">
        <v>65</v>
      </c>
      <c r="F12" s="20">
        <f t="shared" si="1"/>
        <v>382</v>
      </c>
      <c r="G12" s="2">
        <v>10.82</v>
      </c>
      <c r="H12" s="3">
        <f t="shared" si="2"/>
        <v>196</v>
      </c>
      <c r="I12" s="7">
        <v>2.73</v>
      </c>
      <c r="J12" s="3">
        <f t="shared" si="3"/>
        <v>65</v>
      </c>
      <c r="K12" s="7">
        <v>17</v>
      </c>
      <c r="L12" s="3">
        <f t="shared" si="4"/>
        <v>121</v>
      </c>
    </row>
    <row r="13" spans="1:12" x14ac:dyDescent="0.3">
      <c r="A13" s="1">
        <f t="shared" si="0"/>
        <v>9</v>
      </c>
      <c r="B13" s="21" t="s">
        <v>105</v>
      </c>
      <c r="C13" s="21" t="s">
        <v>170</v>
      </c>
      <c r="D13" s="13">
        <v>2005</v>
      </c>
      <c r="E13" s="22" t="s">
        <v>84</v>
      </c>
      <c r="F13" s="20">
        <f t="shared" si="1"/>
        <v>346</v>
      </c>
      <c r="G13" s="2">
        <v>11.05</v>
      </c>
      <c r="H13" s="3">
        <f t="shared" si="2"/>
        <v>167</v>
      </c>
      <c r="I13" s="7">
        <v>2.81</v>
      </c>
      <c r="J13" s="3">
        <f t="shared" si="3"/>
        <v>76</v>
      </c>
      <c r="K13" s="7">
        <v>15.6</v>
      </c>
      <c r="L13" s="3">
        <f t="shared" si="4"/>
        <v>103</v>
      </c>
    </row>
    <row r="14" spans="1:12" x14ac:dyDescent="0.3">
      <c r="A14" s="1">
        <f t="shared" si="0"/>
        <v>10</v>
      </c>
      <c r="B14" s="21" t="s">
        <v>165</v>
      </c>
      <c r="C14" s="21" t="s">
        <v>166</v>
      </c>
      <c r="D14" s="13">
        <v>2004</v>
      </c>
      <c r="E14" s="22" t="s">
        <v>65</v>
      </c>
      <c r="F14" s="20">
        <f t="shared" si="1"/>
        <v>336</v>
      </c>
      <c r="G14" s="2">
        <v>11.94</v>
      </c>
      <c r="H14" s="3">
        <f t="shared" si="2"/>
        <v>78</v>
      </c>
      <c r="I14" s="7">
        <v>2.4</v>
      </c>
      <c r="J14" s="3">
        <f t="shared" si="3"/>
        <v>22</v>
      </c>
      <c r="K14" s="7">
        <v>25.5</v>
      </c>
      <c r="L14" s="3">
        <f t="shared" si="4"/>
        <v>236</v>
      </c>
    </row>
    <row r="15" spans="1:12" x14ac:dyDescent="0.3">
      <c r="A15" s="1">
        <f t="shared" si="0"/>
        <v>11</v>
      </c>
      <c r="B15" s="21" t="s">
        <v>74</v>
      </c>
      <c r="C15" s="21" t="s">
        <v>158</v>
      </c>
      <c r="D15" s="13">
        <v>2004</v>
      </c>
      <c r="E15" s="22" t="s">
        <v>65</v>
      </c>
      <c r="F15" s="20">
        <f t="shared" si="1"/>
        <v>324</v>
      </c>
      <c r="G15" s="2">
        <v>11.53</v>
      </c>
      <c r="H15" s="3">
        <f t="shared" si="2"/>
        <v>115</v>
      </c>
      <c r="I15" s="7">
        <v>2.52</v>
      </c>
      <c r="J15" s="3">
        <f t="shared" si="3"/>
        <v>36</v>
      </c>
      <c r="K15" s="7">
        <v>20.9</v>
      </c>
      <c r="L15" s="3">
        <f t="shared" si="4"/>
        <v>173</v>
      </c>
    </row>
    <row r="16" spans="1:12" x14ac:dyDescent="0.3">
      <c r="A16" s="1">
        <f t="shared" si="0"/>
        <v>12</v>
      </c>
      <c r="B16" s="21" t="s">
        <v>30</v>
      </c>
      <c r="C16" s="21" t="s">
        <v>157</v>
      </c>
      <c r="D16" s="13">
        <v>2004</v>
      </c>
      <c r="E16" s="22" t="s">
        <v>65</v>
      </c>
      <c r="F16" s="20">
        <f t="shared" si="1"/>
        <v>246</v>
      </c>
      <c r="G16" s="2">
        <v>12.6</v>
      </c>
      <c r="H16" s="3">
        <f t="shared" si="2"/>
        <v>34</v>
      </c>
      <c r="I16" s="7">
        <v>2.58</v>
      </c>
      <c r="J16" s="3">
        <f t="shared" si="3"/>
        <v>44</v>
      </c>
      <c r="K16" s="7">
        <v>20.5</v>
      </c>
      <c r="L16" s="3">
        <f t="shared" si="4"/>
        <v>168</v>
      </c>
    </row>
    <row r="17" spans="1:12" x14ac:dyDescent="0.3">
      <c r="A17" s="1">
        <f t="shared" si="0"/>
        <v>13</v>
      </c>
      <c r="B17" s="21" t="s">
        <v>128</v>
      </c>
      <c r="C17" s="21" t="s">
        <v>154</v>
      </c>
      <c r="D17" s="13">
        <v>2005</v>
      </c>
      <c r="E17" s="22" t="s">
        <v>65</v>
      </c>
      <c r="F17" s="20">
        <f t="shared" si="1"/>
        <v>210</v>
      </c>
      <c r="G17" s="2">
        <v>11.85</v>
      </c>
      <c r="H17" s="3">
        <f t="shared" si="2"/>
        <v>85</v>
      </c>
      <c r="I17" s="7">
        <v>2.35</v>
      </c>
      <c r="J17" s="3">
        <f t="shared" si="3"/>
        <v>17</v>
      </c>
      <c r="K17" s="7">
        <v>16</v>
      </c>
      <c r="L17" s="3">
        <f t="shared" si="4"/>
        <v>108</v>
      </c>
    </row>
    <row r="18" spans="1:12" x14ac:dyDescent="0.3">
      <c r="A18" s="1">
        <f t="shared" si="0"/>
        <v>14</v>
      </c>
      <c r="B18" s="21" t="s">
        <v>54</v>
      </c>
      <c r="C18" s="21" t="s">
        <v>159</v>
      </c>
      <c r="D18" s="13">
        <v>2004</v>
      </c>
      <c r="E18" s="22" t="s">
        <v>65</v>
      </c>
      <c r="F18" s="20">
        <f t="shared" si="1"/>
        <v>175</v>
      </c>
      <c r="G18" s="2">
        <v>12.17</v>
      </c>
      <c r="H18" s="3">
        <f t="shared" si="2"/>
        <v>60</v>
      </c>
      <c r="I18" s="7">
        <v>2.09</v>
      </c>
      <c r="J18" s="3">
        <f t="shared" si="3"/>
        <v>0</v>
      </c>
      <c r="K18" s="7">
        <v>16.5</v>
      </c>
      <c r="L18" s="3">
        <f t="shared" si="4"/>
        <v>115</v>
      </c>
    </row>
    <row r="19" spans="1:12" x14ac:dyDescent="0.3">
      <c r="A19" s="1">
        <f t="shared" si="0"/>
        <v>15</v>
      </c>
      <c r="B19" s="21" t="s">
        <v>146</v>
      </c>
      <c r="C19" s="21" t="s">
        <v>158</v>
      </c>
      <c r="D19" s="13">
        <v>2005</v>
      </c>
      <c r="E19" s="22" t="s">
        <v>65</v>
      </c>
      <c r="F19" s="20">
        <f t="shared" si="1"/>
        <v>115</v>
      </c>
      <c r="G19" s="2">
        <v>12.17</v>
      </c>
      <c r="H19" s="3">
        <f t="shared" si="2"/>
        <v>60</v>
      </c>
      <c r="I19" s="7">
        <v>1.9</v>
      </c>
      <c r="J19" s="3">
        <f t="shared" si="3"/>
        <v>0</v>
      </c>
      <c r="K19" s="7">
        <v>11.8</v>
      </c>
      <c r="L19" s="3">
        <f t="shared" si="4"/>
        <v>55</v>
      </c>
    </row>
    <row r="20" spans="1:12" x14ac:dyDescent="0.3">
      <c r="A20" s="1">
        <f t="shared" si="0"/>
        <v>16</v>
      </c>
      <c r="B20" s="21" t="s">
        <v>162</v>
      </c>
      <c r="C20" s="21" t="s">
        <v>163</v>
      </c>
      <c r="D20" s="13">
        <v>2004</v>
      </c>
      <c r="E20" s="22" t="s">
        <v>65</v>
      </c>
      <c r="F20" s="20">
        <f t="shared" si="1"/>
        <v>0</v>
      </c>
      <c r="G20" s="2"/>
      <c r="H20" s="3">
        <f t="shared" si="2"/>
        <v>0</v>
      </c>
      <c r="I20" s="7"/>
      <c r="J20" s="3">
        <f t="shared" si="3"/>
        <v>0</v>
      </c>
      <c r="K20" s="7"/>
      <c r="L20" s="3">
        <f t="shared" si="4"/>
        <v>0</v>
      </c>
    </row>
    <row r="21" spans="1:12" x14ac:dyDescent="0.3">
      <c r="A21" s="1">
        <f t="shared" si="0"/>
        <v>16</v>
      </c>
      <c r="B21" s="21" t="s">
        <v>167</v>
      </c>
      <c r="C21" s="21" t="s">
        <v>168</v>
      </c>
      <c r="D21" s="13">
        <v>2005</v>
      </c>
      <c r="E21" s="22" t="s">
        <v>84</v>
      </c>
      <c r="F21" s="20">
        <f t="shared" si="1"/>
        <v>0</v>
      </c>
      <c r="G21" s="2"/>
      <c r="H21" s="3">
        <f t="shared" si="2"/>
        <v>0</v>
      </c>
      <c r="I21" s="7"/>
      <c r="J21" s="3">
        <f t="shared" si="3"/>
        <v>0</v>
      </c>
      <c r="K21" s="7"/>
      <c r="L21" s="3">
        <f t="shared" si="4"/>
        <v>0</v>
      </c>
    </row>
    <row r="22" spans="1:12" x14ac:dyDescent="0.3">
      <c r="A22" s="1">
        <f t="shared" si="0"/>
        <v>16</v>
      </c>
      <c r="B22" s="21" t="s">
        <v>102</v>
      </c>
      <c r="C22" s="21" t="s">
        <v>169</v>
      </c>
      <c r="D22" s="13">
        <v>2005</v>
      </c>
      <c r="E22" s="22" t="s">
        <v>84</v>
      </c>
      <c r="F22" s="20">
        <f t="shared" si="1"/>
        <v>0</v>
      </c>
      <c r="G22" s="2"/>
      <c r="H22" s="3">
        <f t="shared" si="2"/>
        <v>0</v>
      </c>
      <c r="I22" s="7"/>
      <c r="J22" s="3">
        <f t="shared" si="3"/>
        <v>0</v>
      </c>
      <c r="K22" s="7"/>
      <c r="L22" s="3">
        <f t="shared" si="4"/>
        <v>0</v>
      </c>
    </row>
    <row r="23" spans="1:12" ht="15" x14ac:dyDescent="0.25">
      <c r="A23" s="1">
        <f t="shared" ref="A23:A24" si="5">RANK(F23,$F$5:$F$137)</f>
        <v>16</v>
      </c>
      <c r="B23" s="21"/>
      <c r="C23" s="21"/>
      <c r="D23" s="13"/>
      <c r="E23" s="22"/>
      <c r="F23" s="20">
        <f t="shared" ref="F23:F24" si="6">SUM(H23,J23,L23,)</f>
        <v>0</v>
      </c>
      <c r="G23" s="2"/>
      <c r="H23" s="3">
        <f t="shared" ref="H23:H24" si="7">IF(G23="",0,INT(17.686955*(EXP(2.1*LN((1397-G23*100)/100)))))</f>
        <v>0</v>
      </c>
      <c r="I23" s="7"/>
      <c r="J23" s="3">
        <f t="shared" ref="J23:J24" si="8">IF(I23=0,0,IF(I23&lt;2.1,0,INT(((I23-2.1)*100)^1.41*0.188807)))</f>
        <v>0</v>
      </c>
      <c r="K23" s="7"/>
      <c r="L23" s="3">
        <f t="shared" ref="L23:L24" si="9">IF(K23="",0,INT(10.14*(EXP(1.08*LN(K23-7)))))</f>
        <v>0</v>
      </c>
    </row>
    <row r="24" spans="1:12" x14ac:dyDescent="0.3">
      <c r="A24" s="1">
        <f t="shared" si="5"/>
        <v>16</v>
      </c>
      <c r="B24" s="21"/>
      <c r="C24" s="21"/>
      <c r="D24" s="13"/>
      <c r="E24" s="22"/>
      <c r="F24" s="20">
        <f t="shared" si="6"/>
        <v>0</v>
      </c>
      <c r="G24" s="2"/>
      <c r="H24" s="3">
        <f t="shared" si="7"/>
        <v>0</v>
      </c>
      <c r="I24" s="7"/>
      <c r="J24" s="3">
        <f t="shared" si="8"/>
        <v>0</v>
      </c>
      <c r="K24" s="7"/>
      <c r="L24" s="3">
        <f t="shared" si="9"/>
        <v>0</v>
      </c>
    </row>
  </sheetData>
  <sortState ref="A5:L22">
    <sortCondition descending="1" ref="F5:F22"/>
  </sortState>
  <pageMargins left="0.7" right="0.7" top="0.78740157499999996" bottom="0.78740157499999996" header="0.3" footer="0.3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zoomScaleNormal="100" workbookViewId="0">
      <selection activeCell="A5" sqref="A5:L30"/>
    </sheetView>
  </sheetViews>
  <sheetFormatPr baseColWidth="10" defaultRowHeight="14.4" x14ac:dyDescent="0.3"/>
  <sheetData>
    <row r="1" spans="1:12" ht="21" x14ac:dyDescent="0.35">
      <c r="A1" s="17" t="e">
        <f>#REF!</f>
        <v>#REF!</v>
      </c>
      <c r="B1" s="17"/>
      <c r="C1" s="17"/>
      <c r="F1" s="18"/>
    </row>
    <row r="2" spans="1:12" ht="15" x14ac:dyDescent="0.25">
      <c r="F2" s="18"/>
    </row>
    <row r="3" spans="1:12" ht="15.6" x14ac:dyDescent="0.3">
      <c r="A3" s="14" t="s">
        <v>13</v>
      </c>
      <c r="B3" s="16"/>
      <c r="C3" s="16"/>
      <c r="D3" s="4"/>
      <c r="E3" s="4"/>
      <c r="F3" s="18"/>
      <c r="G3" s="5"/>
      <c r="I3" s="6"/>
      <c r="K3" s="6"/>
    </row>
    <row r="4" spans="1:12" ht="15" x14ac:dyDescent="0.25">
      <c r="A4" s="8" t="s">
        <v>0</v>
      </c>
      <c r="B4" s="9" t="s">
        <v>1</v>
      </c>
      <c r="C4" s="9"/>
      <c r="D4" s="8" t="s">
        <v>2</v>
      </c>
      <c r="E4" s="10" t="s">
        <v>3</v>
      </c>
      <c r="F4" s="19" t="s">
        <v>4</v>
      </c>
      <c r="G4" s="11" t="s">
        <v>5</v>
      </c>
      <c r="H4" s="12" t="s">
        <v>6</v>
      </c>
      <c r="I4" s="15" t="s">
        <v>7</v>
      </c>
      <c r="J4" s="12" t="s">
        <v>6</v>
      </c>
      <c r="K4" s="11" t="s">
        <v>8</v>
      </c>
      <c r="L4" s="12" t="s">
        <v>6</v>
      </c>
    </row>
    <row r="5" spans="1:12" x14ac:dyDescent="0.3">
      <c r="A5" s="1">
        <f t="shared" ref="A5:A30" si="0">RANK(F5,$F$5:$F$137)</f>
        <v>1</v>
      </c>
      <c r="B5" s="21" t="s">
        <v>95</v>
      </c>
      <c r="C5" s="21" t="s">
        <v>96</v>
      </c>
      <c r="D5" s="13">
        <v>2003</v>
      </c>
      <c r="E5" s="22" t="s">
        <v>272</v>
      </c>
      <c r="F5" s="20">
        <f t="shared" ref="F5:F30" si="1">SUM(H5,J5,L5,)</f>
        <v>1780</v>
      </c>
      <c r="G5" s="2">
        <v>8.1</v>
      </c>
      <c r="H5" s="3">
        <f t="shared" ref="H5:H30" si="2">IF(G5="",0,INT(17.686955*(EXP(2.1*LN((1397-G5*100)/100)))))</f>
        <v>727</v>
      </c>
      <c r="I5" s="7">
        <v>5.2</v>
      </c>
      <c r="J5" s="3">
        <f t="shared" ref="J5:J30" si="3">IF(I5=0,0,IF(I5&lt;2.1,0,INT(((I5-2.1)*100)^1.41*0.188807)))</f>
        <v>614</v>
      </c>
      <c r="K5" s="7">
        <v>39.799999999999997</v>
      </c>
      <c r="L5" s="3">
        <f t="shared" ref="L5:L30" si="4">IF(K5="",0,INT(10.14*(EXP(1.08*LN(K5-7)))))</f>
        <v>439</v>
      </c>
    </row>
    <row r="6" spans="1:12" x14ac:dyDescent="0.3">
      <c r="A6" s="1">
        <f t="shared" si="0"/>
        <v>2</v>
      </c>
      <c r="B6" s="21" t="s">
        <v>112</v>
      </c>
      <c r="C6" s="21" t="s">
        <v>113</v>
      </c>
      <c r="D6" s="13">
        <v>2003</v>
      </c>
      <c r="E6" s="22" t="s">
        <v>272</v>
      </c>
      <c r="F6" s="20">
        <f t="shared" si="1"/>
        <v>1472</v>
      </c>
      <c r="G6" s="2">
        <v>8.59</v>
      </c>
      <c r="H6" s="3">
        <f t="shared" si="2"/>
        <v>605</v>
      </c>
      <c r="I6" s="7">
        <v>4.2</v>
      </c>
      <c r="J6" s="3">
        <f t="shared" si="3"/>
        <v>355</v>
      </c>
      <c r="K6" s="7">
        <v>44.8</v>
      </c>
      <c r="L6" s="3">
        <f t="shared" si="4"/>
        <v>512</v>
      </c>
    </row>
    <row r="7" spans="1:12" x14ac:dyDescent="0.3">
      <c r="A7" s="1">
        <f t="shared" si="0"/>
        <v>3</v>
      </c>
      <c r="B7" s="21" t="s">
        <v>43</v>
      </c>
      <c r="C7" s="21" t="s">
        <v>53</v>
      </c>
      <c r="D7" s="13">
        <v>2002</v>
      </c>
      <c r="E7" s="22" t="s">
        <v>129</v>
      </c>
      <c r="F7" s="20">
        <f t="shared" si="1"/>
        <v>1453</v>
      </c>
      <c r="G7" s="2">
        <v>8.56</v>
      </c>
      <c r="H7" s="3">
        <f t="shared" si="2"/>
        <v>612</v>
      </c>
      <c r="I7" s="7">
        <v>4.4000000000000004</v>
      </c>
      <c r="J7" s="3">
        <f t="shared" si="3"/>
        <v>403</v>
      </c>
      <c r="K7" s="7">
        <v>39.700000000000003</v>
      </c>
      <c r="L7" s="3">
        <f t="shared" si="4"/>
        <v>438</v>
      </c>
    </row>
    <row r="8" spans="1:12" x14ac:dyDescent="0.3">
      <c r="A8" s="1">
        <f t="shared" si="0"/>
        <v>4</v>
      </c>
      <c r="B8" s="21" t="s">
        <v>102</v>
      </c>
      <c r="C8" s="21" t="s">
        <v>103</v>
      </c>
      <c r="D8" s="13">
        <v>2003</v>
      </c>
      <c r="E8" s="22" t="s">
        <v>272</v>
      </c>
      <c r="F8" s="20">
        <f t="shared" si="1"/>
        <v>1294</v>
      </c>
      <c r="G8" s="2">
        <v>8.77</v>
      </c>
      <c r="H8" s="3">
        <f t="shared" si="2"/>
        <v>563</v>
      </c>
      <c r="I8" s="7">
        <v>4.4400000000000004</v>
      </c>
      <c r="J8" s="3">
        <f t="shared" si="3"/>
        <v>413</v>
      </c>
      <c r="K8" s="7">
        <v>31.35</v>
      </c>
      <c r="L8" s="3">
        <f t="shared" si="4"/>
        <v>318</v>
      </c>
    </row>
    <row r="9" spans="1:12" x14ac:dyDescent="0.3">
      <c r="A9" s="1">
        <f t="shared" si="0"/>
        <v>5</v>
      </c>
      <c r="B9" s="21" t="s">
        <v>109</v>
      </c>
      <c r="C9" s="21" t="s">
        <v>110</v>
      </c>
      <c r="D9" s="13">
        <v>2004</v>
      </c>
      <c r="E9" s="22" t="s">
        <v>272</v>
      </c>
      <c r="F9" s="20">
        <f t="shared" si="1"/>
        <v>1255</v>
      </c>
      <c r="G9" s="2">
        <v>8.9499999999999993</v>
      </c>
      <c r="H9" s="3">
        <f t="shared" si="2"/>
        <v>523</v>
      </c>
      <c r="I9" s="7">
        <v>4.29</v>
      </c>
      <c r="J9" s="3">
        <f t="shared" si="3"/>
        <v>376</v>
      </c>
      <c r="K9" s="7">
        <v>34</v>
      </c>
      <c r="L9" s="3">
        <f t="shared" si="4"/>
        <v>356</v>
      </c>
    </row>
    <row r="10" spans="1:12" x14ac:dyDescent="0.3">
      <c r="A10" s="1">
        <f t="shared" si="0"/>
        <v>6</v>
      </c>
      <c r="B10" s="21" t="s">
        <v>98</v>
      </c>
      <c r="C10" s="21" t="s">
        <v>99</v>
      </c>
      <c r="D10" s="13">
        <v>2004</v>
      </c>
      <c r="E10" s="22" t="s">
        <v>272</v>
      </c>
      <c r="F10" s="20">
        <f t="shared" si="1"/>
        <v>1150</v>
      </c>
      <c r="G10" s="2">
        <v>9.27</v>
      </c>
      <c r="H10" s="3">
        <f t="shared" si="2"/>
        <v>456</v>
      </c>
      <c r="I10" s="7">
        <v>3.85</v>
      </c>
      <c r="J10" s="3">
        <f t="shared" si="3"/>
        <v>274</v>
      </c>
      <c r="K10" s="7">
        <v>38.5</v>
      </c>
      <c r="L10" s="3">
        <f t="shared" si="4"/>
        <v>420</v>
      </c>
    </row>
    <row r="11" spans="1:12" x14ac:dyDescent="0.3">
      <c r="A11" s="1">
        <f t="shared" si="0"/>
        <v>7</v>
      </c>
      <c r="B11" s="21" t="s">
        <v>100</v>
      </c>
      <c r="C11" s="21" t="s">
        <v>97</v>
      </c>
      <c r="D11" s="13">
        <v>2004</v>
      </c>
      <c r="E11" s="22" t="s">
        <v>272</v>
      </c>
      <c r="F11" s="20">
        <f t="shared" si="1"/>
        <v>1116</v>
      </c>
      <c r="G11" s="2">
        <v>9.6999999999999993</v>
      </c>
      <c r="H11" s="3">
        <f t="shared" si="2"/>
        <v>372</v>
      </c>
      <c r="I11" s="7">
        <v>3.99</v>
      </c>
      <c r="J11" s="3">
        <f t="shared" si="3"/>
        <v>306</v>
      </c>
      <c r="K11" s="7">
        <v>39.700000000000003</v>
      </c>
      <c r="L11" s="3">
        <f t="shared" si="4"/>
        <v>438</v>
      </c>
    </row>
    <row r="12" spans="1:12" x14ac:dyDescent="0.3">
      <c r="A12" s="1">
        <f t="shared" si="0"/>
        <v>8</v>
      </c>
      <c r="B12" s="21" t="s">
        <v>41</v>
      </c>
      <c r="C12" s="21" t="s">
        <v>97</v>
      </c>
      <c r="D12" s="13">
        <v>2003</v>
      </c>
      <c r="E12" s="22" t="s">
        <v>272</v>
      </c>
      <c r="F12" s="20">
        <f t="shared" si="1"/>
        <v>1065</v>
      </c>
      <c r="G12" s="2">
        <v>9.35</v>
      </c>
      <c r="H12" s="3">
        <f t="shared" si="2"/>
        <v>439</v>
      </c>
      <c r="I12" s="7">
        <v>4.2</v>
      </c>
      <c r="J12" s="3">
        <f t="shared" si="3"/>
        <v>355</v>
      </c>
      <c r="K12" s="7">
        <v>28</v>
      </c>
      <c r="L12" s="3">
        <f t="shared" si="4"/>
        <v>271</v>
      </c>
    </row>
    <row r="13" spans="1:12" x14ac:dyDescent="0.3">
      <c r="A13" s="1">
        <f t="shared" si="0"/>
        <v>9</v>
      </c>
      <c r="B13" s="21" t="s">
        <v>59</v>
      </c>
      <c r="C13" s="21" t="s">
        <v>111</v>
      </c>
      <c r="D13" s="13">
        <v>2004</v>
      </c>
      <c r="E13" s="22" t="s">
        <v>272</v>
      </c>
      <c r="F13" s="20">
        <f t="shared" si="1"/>
        <v>1040</v>
      </c>
      <c r="G13" s="2">
        <v>9.4</v>
      </c>
      <c r="H13" s="3">
        <f t="shared" si="2"/>
        <v>430</v>
      </c>
      <c r="I13" s="7">
        <v>4</v>
      </c>
      <c r="J13" s="3">
        <f t="shared" si="3"/>
        <v>308</v>
      </c>
      <c r="K13" s="7">
        <v>30.2</v>
      </c>
      <c r="L13" s="3">
        <f t="shared" si="4"/>
        <v>302</v>
      </c>
    </row>
    <row r="14" spans="1:12" x14ac:dyDescent="0.3">
      <c r="A14" s="1">
        <f t="shared" si="0"/>
        <v>10</v>
      </c>
      <c r="B14" s="21" t="s">
        <v>33</v>
      </c>
      <c r="C14" s="21" t="s">
        <v>90</v>
      </c>
      <c r="D14" s="13">
        <v>2003</v>
      </c>
      <c r="E14" s="22" t="s">
        <v>129</v>
      </c>
      <c r="F14" s="20">
        <f t="shared" si="1"/>
        <v>1029</v>
      </c>
      <c r="G14" s="2">
        <v>9.4700000000000006</v>
      </c>
      <c r="H14" s="3">
        <f t="shared" si="2"/>
        <v>416</v>
      </c>
      <c r="I14" s="7">
        <v>4.3</v>
      </c>
      <c r="J14" s="3">
        <f t="shared" si="3"/>
        <v>379</v>
      </c>
      <c r="K14" s="7">
        <v>25.3</v>
      </c>
      <c r="L14" s="3">
        <f t="shared" si="4"/>
        <v>234</v>
      </c>
    </row>
    <row r="15" spans="1:12" x14ac:dyDescent="0.3">
      <c r="A15" s="1">
        <f t="shared" si="0"/>
        <v>11</v>
      </c>
      <c r="B15" s="21" t="s">
        <v>70</v>
      </c>
      <c r="C15" s="21" t="s">
        <v>71</v>
      </c>
      <c r="D15" s="13">
        <v>2003</v>
      </c>
      <c r="E15" s="22" t="s">
        <v>115</v>
      </c>
      <c r="F15" s="20">
        <f t="shared" si="1"/>
        <v>998</v>
      </c>
      <c r="G15" s="2">
        <v>9.4700000000000006</v>
      </c>
      <c r="H15" s="3">
        <f t="shared" si="2"/>
        <v>416</v>
      </c>
      <c r="I15" s="7">
        <v>3.84</v>
      </c>
      <c r="J15" s="3">
        <f t="shared" si="3"/>
        <v>272</v>
      </c>
      <c r="K15" s="7">
        <v>30.8</v>
      </c>
      <c r="L15" s="3">
        <f t="shared" si="4"/>
        <v>310</v>
      </c>
    </row>
    <row r="16" spans="1:12" x14ac:dyDescent="0.3">
      <c r="A16" s="1">
        <f t="shared" si="0"/>
        <v>12</v>
      </c>
      <c r="B16" s="21" t="s">
        <v>93</v>
      </c>
      <c r="C16" s="21" t="s">
        <v>94</v>
      </c>
      <c r="D16" s="13">
        <v>2004</v>
      </c>
      <c r="E16" s="22" t="s">
        <v>272</v>
      </c>
      <c r="F16" s="20">
        <f t="shared" si="1"/>
        <v>940</v>
      </c>
      <c r="G16" s="2">
        <v>9.9</v>
      </c>
      <c r="H16" s="3">
        <f t="shared" si="2"/>
        <v>337</v>
      </c>
      <c r="I16" s="7">
        <v>3.61</v>
      </c>
      <c r="J16" s="3">
        <f t="shared" si="3"/>
        <v>223</v>
      </c>
      <c r="K16" s="7">
        <v>35.700000000000003</v>
      </c>
      <c r="L16" s="3">
        <f t="shared" si="4"/>
        <v>380</v>
      </c>
    </row>
    <row r="17" spans="1:12" x14ac:dyDescent="0.3">
      <c r="A17" s="1">
        <f t="shared" si="0"/>
        <v>13</v>
      </c>
      <c r="B17" s="21" t="s">
        <v>33</v>
      </c>
      <c r="C17" s="21" t="s">
        <v>79</v>
      </c>
      <c r="D17" s="13">
        <v>2004</v>
      </c>
      <c r="E17" s="22" t="s">
        <v>115</v>
      </c>
      <c r="F17" s="20">
        <f t="shared" si="1"/>
        <v>840</v>
      </c>
      <c r="G17" s="2">
        <v>9.94</v>
      </c>
      <c r="H17" s="3">
        <f t="shared" si="2"/>
        <v>330</v>
      </c>
      <c r="I17" s="7">
        <v>3.92</v>
      </c>
      <c r="J17" s="3">
        <f t="shared" si="3"/>
        <v>290</v>
      </c>
      <c r="K17" s="7">
        <v>24.3</v>
      </c>
      <c r="L17" s="3">
        <f t="shared" si="4"/>
        <v>220</v>
      </c>
    </row>
    <row r="18" spans="1:12" x14ac:dyDescent="0.3">
      <c r="A18" s="1">
        <f t="shared" si="0"/>
        <v>14</v>
      </c>
      <c r="B18" s="21" t="s">
        <v>269</v>
      </c>
      <c r="C18" s="21" t="s">
        <v>270</v>
      </c>
      <c r="D18" s="13">
        <v>2003</v>
      </c>
      <c r="E18" s="22" t="s">
        <v>129</v>
      </c>
      <c r="F18" s="20">
        <f t="shared" si="1"/>
        <v>798</v>
      </c>
      <c r="G18" s="2">
        <v>10.72</v>
      </c>
      <c r="H18" s="3">
        <f t="shared" si="2"/>
        <v>210</v>
      </c>
      <c r="I18" s="7">
        <v>3.75</v>
      </c>
      <c r="J18" s="3">
        <f t="shared" si="3"/>
        <v>252</v>
      </c>
      <c r="K18" s="7">
        <v>32.6</v>
      </c>
      <c r="L18" s="3">
        <f t="shared" si="4"/>
        <v>336</v>
      </c>
    </row>
    <row r="19" spans="1:12" x14ac:dyDescent="0.3">
      <c r="A19" s="1">
        <f t="shared" si="0"/>
        <v>15</v>
      </c>
      <c r="B19" s="21" t="s">
        <v>74</v>
      </c>
      <c r="C19" s="21" t="s">
        <v>25</v>
      </c>
      <c r="D19" s="13">
        <v>2004</v>
      </c>
      <c r="E19" s="22" t="s">
        <v>115</v>
      </c>
      <c r="F19" s="20">
        <f t="shared" si="1"/>
        <v>771</v>
      </c>
      <c r="G19" s="2">
        <v>10.65</v>
      </c>
      <c r="H19" s="3">
        <f t="shared" si="2"/>
        <v>219</v>
      </c>
      <c r="I19" s="7">
        <v>3.62</v>
      </c>
      <c r="J19" s="3">
        <f t="shared" si="3"/>
        <v>225</v>
      </c>
      <c r="K19" s="7">
        <v>32</v>
      </c>
      <c r="L19" s="3">
        <f t="shared" si="4"/>
        <v>327</v>
      </c>
    </row>
    <row r="20" spans="1:12" x14ac:dyDescent="0.3">
      <c r="A20" s="1">
        <f t="shared" si="0"/>
        <v>16</v>
      </c>
      <c r="B20" s="21" t="s">
        <v>86</v>
      </c>
      <c r="C20" s="21" t="s">
        <v>87</v>
      </c>
      <c r="D20" s="13">
        <v>2003</v>
      </c>
      <c r="E20" s="22" t="s">
        <v>129</v>
      </c>
      <c r="F20" s="20">
        <f t="shared" si="1"/>
        <v>738</v>
      </c>
      <c r="G20" s="2">
        <v>10.039999999999999</v>
      </c>
      <c r="H20" s="3">
        <f t="shared" si="2"/>
        <v>313</v>
      </c>
      <c r="I20" s="7">
        <v>3.65</v>
      </c>
      <c r="J20" s="3">
        <f t="shared" si="3"/>
        <v>231</v>
      </c>
      <c r="K20" s="7">
        <v>22.4</v>
      </c>
      <c r="L20" s="3">
        <f t="shared" si="4"/>
        <v>194</v>
      </c>
    </row>
    <row r="21" spans="1:12" x14ac:dyDescent="0.3">
      <c r="A21" s="1">
        <f t="shared" si="0"/>
        <v>17</v>
      </c>
      <c r="B21" s="21" t="s">
        <v>75</v>
      </c>
      <c r="C21" s="21" t="s">
        <v>76</v>
      </c>
      <c r="D21" s="13">
        <v>2003</v>
      </c>
      <c r="E21" s="22" t="s">
        <v>115</v>
      </c>
      <c r="F21" s="20">
        <f t="shared" si="1"/>
        <v>697</v>
      </c>
      <c r="G21" s="2">
        <v>10.16</v>
      </c>
      <c r="H21" s="3">
        <f t="shared" si="2"/>
        <v>293</v>
      </c>
      <c r="I21" s="7">
        <v>3.02</v>
      </c>
      <c r="J21" s="3">
        <f t="shared" si="3"/>
        <v>110</v>
      </c>
      <c r="K21" s="7">
        <v>29.6</v>
      </c>
      <c r="L21" s="3">
        <f t="shared" si="4"/>
        <v>294</v>
      </c>
    </row>
    <row r="22" spans="1:12" x14ac:dyDescent="0.3">
      <c r="A22" s="1">
        <f t="shared" si="0"/>
        <v>18</v>
      </c>
      <c r="B22" s="21" t="s">
        <v>107</v>
      </c>
      <c r="C22" s="21" t="s">
        <v>108</v>
      </c>
      <c r="D22" s="13">
        <v>2004</v>
      </c>
      <c r="E22" s="22" t="s">
        <v>272</v>
      </c>
      <c r="F22" s="20">
        <f t="shared" si="1"/>
        <v>695</v>
      </c>
      <c r="G22" s="2">
        <v>10.35</v>
      </c>
      <c r="H22" s="3">
        <f t="shared" si="2"/>
        <v>263</v>
      </c>
      <c r="I22" s="7">
        <v>3.3</v>
      </c>
      <c r="J22" s="3">
        <f t="shared" si="3"/>
        <v>161</v>
      </c>
      <c r="K22" s="7">
        <v>28</v>
      </c>
      <c r="L22" s="3">
        <f t="shared" si="4"/>
        <v>271</v>
      </c>
    </row>
    <row r="23" spans="1:12" x14ac:dyDescent="0.3">
      <c r="A23" s="1">
        <f t="shared" si="0"/>
        <v>19</v>
      </c>
      <c r="B23" s="21" t="s">
        <v>77</v>
      </c>
      <c r="C23" s="21" t="s">
        <v>78</v>
      </c>
      <c r="D23" s="13">
        <v>2004</v>
      </c>
      <c r="E23" s="22" t="s">
        <v>115</v>
      </c>
      <c r="F23" s="20">
        <f t="shared" si="1"/>
        <v>692</v>
      </c>
      <c r="G23" s="2">
        <v>11.22</v>
      </c>
      <c r="H23" s="3">
        <f t="shared" si="2"/>
        <v>147</v>
      </c>
      <c r="I23" s="7">
        <v>3.15</v>
      </c>
      <c r="J23" s="3">
        <f t="shared" si="3"/>
        <v>133</v>
      </c>
      <c r="K23" s="7">
        <v>37.9</v>
      </c>
      <c r="L23" s="3">
        <f t="shared" si="4"/>
        <v>412</v>
      </c>
    </row>
    <row r="24" spans="1:12" x14ac:dyDescent="0.3">
      <c r="A24" s="1">
        <f t="shared" si="0"/>
        <v>20</v>
      </c>
      <c r="B24" s="21" t="s">
        <v>72</v>
      </c>
      <c r="C24" s="21" t="s">
        <v>73</v>
      </c>
      <c r="D24" s="13">
        <v>2004</v>
      </c>
      <c r="E24" s="22" t="s">
        <v>115</v>
      </c>
      <c r="F24" s="20">
        <f t="shared" si="1"/>
        <v>377</v>
      </c>
      <c r="G24" s="2">
        <v>12.17</v>
      </c>
      <c r="H24" s="3">
        <f t="shared" si="2"/>
        <v>60</v>
      </c>
      <c r="I24" s="7">
        <v>2.73</v>
      </c>
      <c r="J24" s="3">
        <f t="shared" si="3"/>
        <v>65</v>
      </c>
      <c r="K24" s="7">
        <v>26.6</v>
      </c>
      <c r="L24" s="3">
        <f t="shared" si="4"/>
        <v>252</v>
      </c>
    </row>
    <row r="25" spans="1:12" x14ac:dyDescent="0.3">
      <c r="A25" s="1">
        <f t="shared" si="0"/>
        <v>21</v>
      </c>
      <c r="B25" s="21" t="s">
        <v>63</v>
      </c>
      <c r="C25" s="21" t="s">
        <v>85</v>
      </c>
      <c r="D25" s="13">
        <v>2003</v>
      </c>
      <c r="E25" s="22" t="s">
        <v>129</v>
      </c>
      <c r="F25" s="20">
        <f t="shared" si="1"/>
        <v>336</v>
      </c>
      <c r="G25" s="2">
        <v>12.35</v>
      </c>
      <c r="H25" s="3">
        <f t="shared" si="2"/>
        <v>48</v>
      </c>
      <c r="I25" s="7">
        <v>2.72</v>
      </c>
      <c r="J25" s="3">
        <f t="shared" si="3"/>
        <v>63</v>
      </c>
      <c r="K25" s="7">
        <v>24.7</v>
      </c>
      <c r="L25" s="3">
        <f t="shared" si="4"/>
        <v>225</v>
      </c>
    </row>
    <row r="26" spans="1:12" x14ac:dyDescent="0.3">
      <c r="A26" s="1">
        <f t="shared" si="0"/>
        <v>22</v>
      </c>
      <c r="B26" s="21" t="s">
        <v>88</v>
      </c>
      <c r="C26" s="21" t="s">
        <v>89</v>
      </c>
      <c r="D26" s="13">
        <v>2003</v>
      </c>
      <c r="E26" s="22" t="s">
        <v>129</v>
      </c>
      <c r="F26" s="20">
        <f t="shared" si="1"/>
        <v>296</v>
      </c>
      <c r="G26" s="2">
        <v>12</v>
      </c>
      <c r="H26" s="3">
        <f t="shared" si="2"/>
        <v>73</v>
      </c>
      <c r="I26" s="7"/>
      <c r="J26" s="3">
        <f t="shared" si="3"/>
        <v>0</v>
      </c>
      <c r="K26" s="7">
        <v>24.5</v>
      </c>
      <c r="L26" s="3">
        <f t="shared" si="4"/>
        <v>223</v>
      </c>
    </row>
    <row r="27" spans="1:12" x14ac:dyDescent="0.3">
      <c r="A27" s="1">
        <f t="shared" si="0"/>
        <v>23</v>
      </c>
      <c r="B27" s="21" t="s">
        <v>63</v>
      </c>
      <c r="C27" s="21" t="s">
        <v>64</v>
      </c>
      <c r="D27" s="13">
        <v>2004</v>
      </c>
      <c r="E27" s="22" t="s">
        <v>115</v>
      </c>
      <c r="F27" s="20">
        <f t="shared" si="1"/>
        <v>198</v>
      </c>
      <c r="G27" s="2">
        <v>12.16</v>
      </c>
      <c r="H27" s="3">
        <f t="shared" si="2"/>
        <v>61</v>
      </c>
      <c r="I27" s="7">
        <v>2.6</v>
      </c>
      <c r="J27" s="3">
        <f t="shared" si="3"/>
        <v>46</v>
      </c>
      <c r="K27" s="7">
        <v>14.7</v>
      </c>
      <c r="L27" s="3">
        <f t="shared" si="4"/>
        <v>91</v>
      </c>
    </row>
    <row r="28" spans="1:12" x14ac:dyDescent="0.3">
      <c r="A28" s="1">
        <f t="shared" si="0"/>
        <v>24</v>
      </c>
      <c r="B28" s="21" t="s">
        <v>66</v>
      </c>
      <c r="C28" s="21" t="s">
        <v>67</v>
      </c>
      <c r="D28" s="13">
        <v>2004</v>
      </c>
      <c r="E28" s="22" t="s">
        <v>115</v>
      </c>
      <c r="F28" s="20">
        <f t="shared" si="1"/>
        <v>173</v>
      </c>
      <c r="G28" s="2">
        <v>13.62</v>
      </c>
      <c r="H28" s="3">
        <f t="shared" si="2"/>
        <v>1</v>
      </c>
      <c r="I28" s="7">
        <v>2.1800000000000002</v>
      </c>
      <c r="J28" s="3">
        <f t="shared" si="3"/>
        <v>3</v>
      </c>
      <c r="K28" s="7">
        <v>20.6</v>
      </c>
      <c r="L28" s="3">
        <f t="shared" si="4"/>
        <v>169</v>
      </c>
    </row>
    <row r="29" spans="1:12" x14ac:dyDescent="0.3">
      <c r="A29" s="1">
        <f t="shared" si="0"/>
        <v>25</v>
      </c>
      <c r="B29" s="21" t="s">
        <v>82</v>
      </c>
      <c r="C29" s="21" t="s">
        <v>83</v>
      </c>
      <c r="D29" s="13">
        <v>2003</v>
      </c>
      <c r="E29" s="22" t="s">
        <v>129</v>
      </c>
      <c r="F29" s="20">
        <f t="shared" si="1"/>
        <v>147</v>
      </c>
      <c r="G29" s="2"/>
      <c r="H29" s="3">
        <f t="shared" si="2"/>
        <v>0</v>
      </c>
      <c r="I29" s="7"/>
      <c r="J29" s="3">
        <f t="shared" si="3"/>
        <v>0</v>
      </c>
      <c r="K29" s="7">
        <v>18.899999999999999</v>
      </c>
      <c r="L29" s="3">
        <f t="shared" si="4"/>
        <v>147</v>
      </c>
    </row>
    <row r="30" spans="1:12" x14ac:dyDescent="0.3">
      <c r="A30" s="1">
        <f t="shared" si="0"/>
        <v>26</v>
      </c>
      <c r="B30" s="21" t="s">
        <v>68</v>
      </c>
      <c r="C30" s="21" t="s">
        <v>69</v>
      </c>
      <c r="D30" s="13">
        <v>2004</v>
      </c>
      <c r="E30" s="22" t="s">
        <v>115</v>
      </c>
      <c r="F30" s="20">
        <f t="shared" si="1"/>
        <v>0</v>
      </c>
      <c r="G30" s="2"/>
      <c r="H30" s="3">
        <f t="shared" si="2"/>
        <v>0</v>
      </c>
      <c r="I30" s="7"/>
      <c r="J30" s="3">
        <f t="shared" si="3"/>
        <v>0</v>
      </c>
      <c r="K30" s="7"/>
      <c r="L30" s="3">
        <f t="shared" si="4"/>
        <v>0</v>
      </c>
    </row>
    <row r="31" spans="1:12" x14ac:dyDescent="0.3">
      <c r="A31" s="1">
        <f t="shared" ref="A31:A35" si="5">RANK(F31,$F$5:$F$137)</f>
        <v>26</v>
      </c>
      <c r="B31" s="21" t="s">
        <v>80</v>
      </c>
      <c r="C31" s="21" t="s">
        <v>81</v>
      </c>
      <c r="D31" s="13">
        <v>2003</v>
      </c>
      <c r="E31" s="22" t="s">
        <v>115</v>
      </c>
      <c r="F31" s="20">
        <f t="shared" ref="F31:F35" si="6">SUM(H31,J31,L31,)</f>
        <v>0</v>
      </c>
      <c r="G31" s="2"/>
      <c r="H31" s="3">
        <f t="shared" ref="H31:H35" si="7">IF(G31="",0,INT(17.686955*(EXP(2.1*LN((1397-G31*100)/100)))))</f>
        <v>0</v>
      </c>
      <c r="I31" s="7"/>
      <c r="J31" s="3">
        <f t="shared" ref="J31:J35" si="8">IF(I31=0,0,IF(I31&lt;2.1,0,INT(((I31-2.1)*100)^1.41*0.188807)))</f>
        <v>0</v>
      </c>
      <c r="K31" s="7"/>
      <c r="L31" s="3">
        <f t="shared" ref="L31:L35" si="9">IF(K31="",0,INT(10.14*(EXP(1.08*LN(K31-7)))))</f>
        <v>0</v>
      </c>
    </row>
    <row r="32" spans="1:12" x14ac:dyDescent="0.3">
      <c r="A32" s="1">
        <f t="shared" si="5"/>
        <v>26</v>
      </c>
      <c r="B32" s="21" t="s">
        <v>91</v>
      </c>
      <c r="C32" s="21" t="s">
        <v>92</v>
      </c>
      <c r="D32" s="13">
        <v>2002</v>
      </c>
      <c r="E32" s="22" t="s">
        <v>129</v>
      </c>
      <c r="F32" s="20">
        <f t="shared" si="6"/>
        <v>0</v>
      </c>
      <c r="G32" s="2"/>
      <c r="H32" s="3">
        <f t="shared" si="7"/>
        <v>0</v>
      </c>
      <c r="I32" s="7"/>
      <c r="J32" s="3">
        <f t="shared" si="8"/>
        <v>0</v>
      </c>
      <c r="K32" s="7"/>
      <c r="L32" s="3">
        <f t="shared" si="9"/>
        <v>0</v>
      </c>
    </row>
    <row r="33" spans="1:12" x14ac:dyDescent="0.3">
      <c r="A33" s="1">
        <f t="shared" si="5"/>
        <v>26</v>
      </c>
      <c r="B33" s="21" t="s">
        <v>101</v>
      </c>
      <c r="C33" s="21" t="s">
        <v>51</v>
      </c>
      <c r="D33" s="13">
        <v>2004</v>
      </c>
      <c r="E33" s="22" t="s">
        <v>272</v>
      </c>
      <c r="F33" s="20">
        <f t="shared" si="6"/>
        <v>0</v>
      </c>
      <c r="G33" s="2"/>
      <c r="H33" s="3">
        <f t="shared" si="7"/>
        <v>0</v>
      </c>
      <c r="I33" s="7"/>
      <c r="J33" s="3">
        <f t="shared" si="8"/>
        <v>0</v>
      </c>
      <c r="K33" s="7"/>
      <c r="L33" s="3">
        <f t="shared" si="9"/>
        <v>0</v>
      </c>
    </row>
    <row r="34" spans="1:12" x14ac:dyDescent="0.3">
      <c r="A34" s="1">
        <f t="shared" si="5"/>
        <v>26</v>
      </c>
      <c r="B34" s="21" t="s">
        <v>104</v>
      </c>
      <c r="C34" s="21" t="s">
        <v>25</v>
      </c>
      <c r="D34" s="13">
        <v>2004</v>
      </c>
      <c r="E34" s="22" t="s">
        <v>272</v>
      </c>
      <c r="F34" s="20">
        <f t="shared" si="6"/>
        <v>0</v>
      </c>
      <c r="G34" s="2"/>
      <c r="H34" s="3">
        <f t="shared" si="7"/>
        <v>0</v>
      </c>
      <c r="I34" s="7"/>
      <c r="J34" s="3">
        <f t="shared" si="8"/>
        <v>0</v>
      </c>
      <c r="K34" s="7"/>
      <c r="L34" s="3">
        <f t="shared" si="9"/>
        <v>0</v>
      </c>
    </row>
    <row r="35" spans="1:12" x14ac:dyDescent="0.3">
      <c r="A35" s="1">
        <f t="shared" si="5"/>
        <v>26</v>
      </c>
      <c r="B35" s="21" t="s">
        <v>105</v>
      </c>
      <c r="C35" s="21" t="s">
        <v>106</v>
      </c>
      <c r="D35" s="13">
        <v>2004</v>
      </c>
      <c r="E35" s="22" t="s">
        <v>272</v>
      </c>
      <c r="F35" s="20">
        <f t="shared" si="6"/>
        <v>0</v>
      </c>
      <c r="G35" s="2"/>
      <c r="H35" s="3">
        <f t="shared" si="7"/>
        <v>0</v>
      </c>
      <c r="I35" s="7"/>
      <c r="J35" s="3">
        <f t="shared" si="8"/>
        <v>0</v>
      </c>
      <c r="K35" s="7"/>
      <c r="L35" s="3">
        <f t="shared" si="9"/>
        <v>0</v>
      </c>
    </row>
  </sheetData>
  <sortState ref="A5:L30">
    <sortCondition descending="1" ref="F5:F30"/>
  </sortState>
  <pageMargins left="0.7" right="0.7" top="0.78740157499999996" bottom="0.78740157499999996" header="0.3" footer="0.3"/>
  <pageSetup paperSize="9" scale="9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zoomScaleNormal="100" workbookViewId="0">
      <selection activeCell="A5" sqref="A5:L29"/>
    </sheetView>
  </sheetViews>
  <sheetFormatPr baseColWidth="10" defaultRowHeight="14.4" x14ac:dyDescent="0.3"/>
  <sheetData>
    <row r="1" spans="1:12" ht="21" x14ac:dyDescent="0.35">
      <c r="A1" s="17" t="e">
        <f>#REF!</f>
        <v>#REF!</v>
      </c>
      <c r="B1" s="17"/>
      <c r="C1" s="17"/>
      <c r="F1" s="18"/>
    </row>
    <row r="2" spans="1:12" ht="15" x14ac:dyDescent="0.25">
      <c r="F2" s="18"/>
    </row>
    <row r="3" spans="1:12" ht="15.6" x14ac:dyDescent="0.3">
      <c r="A3" s="14" t="s">
        <v>14</v>
      </c>
      <c r="B3" s="16"/>
      <c r="C3" s="16"/>
      <c r="D3" s="25"/>
      <c r="E3" s="25"/>
      <c r="F3" s="26"/>
      <c r="G3" s="23"/>
      <c r="H3" s="27"/>
      <c r="I3" s="24"/>
      <c r="J3" s="27"/>
      <c r="K3" s="24"/>
      <c r="L3" s="27"/>
    </row>
    <row r="4" spans="1:12" x14ac:dyDescent="0.3">
      <c r="A4" s="8" t="s">
        <v>0</v>
      </c>
      <c r="B4" s="9" t="s">
        <v>1</v>
      </c>
      <c r="C4" s="9"/>
      <c r="D4" s="8" t="s">
        <v>2</v>
      </c>
      <c r="E4" s="10" t="s">
        <v>3</v>
      </c>
      <c r="F4" s="19" t="s">
        <v>4</v>
      </c>
      <c r="G4" s="11" t="s">
        <v>5</v>
      </c>
      <c r="H4" s="12" t="s">
        <v>6</v>
      </c>
      <c r="I4" s="15" t="s">
        <v>7</v>
      </c>
      <c r="J4" s="12" t="s">
        <v>6</v>
      </c>
      <c r="K4" s="11" t="s">
        <v>8</v>
      </c>
      <c r="L4" s="12" t="s">
        <v>6</v>
      </c>
    </row>
    <row r="5" spans="1:12" x14ac:dyDescent="0.3">
      <c r="A5" s="1">
        <f t="shared" ref="A5:A31" si="0">RANK(F5,$F$5:$F$137)</f>
        <v>1</v>
      </c>
      <c r="B5" s="21" t="s">
        <v>203</v>
      </c>
      <c r="C5" s="21" t="s">
        <v>204</v>
      </c>
      <c r="D5" s="13">
        <v>2004</v>
      </c>
      <c r="E5" s="22" t="s">
        <v>272</v>
      </c>
      <c r="F5" s="20">
        <f t="shared" ref="F5:F31" si="1">SUM(H5,J5,L5,)</f>
        <v>1221</v>
      </c>
      <c r="G5" s="2">
        <v>8.82</v>
      </c>
      <c r="H5" s="3">
        <f t="shared" ref="H5:H31" si="2">IF(G5="",0,INT(17.686955*(EXP(2.1*LN((1397-G5*100)/100)))))</f>
        <v>552</v>
      </c>
      <c r="I5" s="7">
        <v>4.38</v>
      </c>
      <c r="J5" s="3">
        <f t="shared" ref="J5:J31" si="3">IF(I5=0,0,IF(I5&lt;2.1,0,INT(((I5-2.1)*100)^1.41*0.188807)))</f>
        <v>398</v>
      </c>
      <c r="K5" s="7">
        <v>28</v>
      </c>
      <c r="L5" s="3">
        <f t="shared" ref="L5:L31" si="4">IF(K5="",0,INT(10.14*(EXP(1.08*LN(K5-7)))))</f>
        <v>271</v>
      </c>
    </row>
    <row r="6" spans="1:12" x14ac:dyDescent="0.3">
      <c r="A6" s="1">
        <f t="shared" si="0"/>
        <v>2</v>
      </c>
      <c r="B6" s="21" t="s">
        <v>114</v>
      </c>
      <c r="C6" s="21" t="s">
        <v>172</v>
      </c>
      <c r="D6" s="13">
        <v>2004</v>
      </c>
      <c r="E6" s="22" t="s">
        <v>272</v>
      </c>
      <c r="F6" s="20">
        <f t="shared" si="1"/>
        <v>1209</v>
      </c>
      <c r="G6" s="2">
        <v>8.8699999999999992</v>
      </c>
      <c r="H6" s="3">
        <f t="shared" si="2"/>
        <v>541</v>
      </c>
      <c r="I6" s="7">
        <v>4.28</v>
      </c>
      <c r="J6" s="3">
        <f t="shared" si="3"/>
        <v>374</v>
      </c>
      <c r="K6" s="7">
        <v>29.6</v>
      </c>
      <c r="L6" s="3">
        <f t="shared" si="4"/>
        <v>294</v>
      </c>
    </row>
    <row r="7" spans="1:12" x14ac:dyDescent="0.3">
      <c r="A7" s="1">
        <f t="shared" si="0"/>
        <v>3</v>
      </c>
      <c r="B7" s="21" t="s">
        <v>212</v>
      </c>
      <c r="C7" s="21" t="s">
        <v>213</v>
      </c>
      <c r="D7" s="13">
        <v>2003</v>
      </c>
      <c r="E7" s="22" t="s">
        <v>272</v>
      </c>
      <c r="F7" s="20">
        <f t="shared" si="1"/>
        <v>1018</v>
      </c>
      <c r="G7" s="2">
        <v>9.5500000000000007</v>
      </c>
      <c r="H7" s="3">
        <f t="shared" si="2"/>
        <v>400</v>
      </c>
      <c r="I7" s="7">
        <v>3.9</v>
      </c>
      <c r="J7" s="3">
        <f t="shared" si="3"/>
        <v>285</v>
      </c>
      <c r="K7" s="7">
        <v>32.4</v>
      </c>
      <c r="L7" s="3">
        <f t="shared" si="4"/>
        <v>333</v>
      </c>
    </row>
    <row r="8" spans="1:12" x14ac:dyDescent="0.3">
      <c r="A8" s="1">
        <f t="shared" si="0"/>
        <v>4</v>
      </c>
      <c r="B8" s="21" t="s">
        <v>114</v>
      </c>
      <c r="C8" s="21" t="s">
        <v>207</v>
      </c>
      <c r="D8" s="13">
        <v>2003</v>
      </c>
      <c r="E8" s="22" t="s">
        <v>272</v>
      </c>
      <c r="F8" s="20">
        <f t="shared" si="1"/>
        <v>1009</v>
      </c>
      <c r="G8" s="2">
        <v>9.07</v>
      </c>
      <c r="H8" s="3">
        <f t="shared" si="2"/>
        <v>497</v>
      </c>
      <c r="I8" s="7">
        <v>4.1100000000000003</v>
      </c>
      <c r="J8" s="3">
        <f t="shared" si="3"/>
        <v>333</v>
      </c>
      <c r="K8" s="7">
        <v>21.3</v>
      </c>
      <c r="L8" s="3">
        <f t="shared" si="4"/>
        <v>179</v>
      </c>
    </row>
    <row r="9" spans="1:12" x14ac:dyDescent="0.3">
      <c r="A9" s="1">
        <f t="shared" si="0"/>
        <v>5</v>
      </c>
      <c r="B9" s="21" t="s">
        <v>209</v>
      </c>
      <c r="C9" s="21" t="s">
        <v>178</v>
      </c>
      <c r="D9" s="13">
        <v>2004</v>
      </c>
      <c r="E9" s="22" t="s">
        <v>272</v>
      </c>
      <c r="F9" s="20">
        <f t="shared" si="1"/>
        <v>996</v>
      </c>
      <c r="G9" s="2">
        <v>9.6</v>
      </c>
      <c r="H9" s="3">
        <f t="shared" si="2"/>
        <v>391</v>
      </c>
      <c r="I9" s="7">
        <v>3.81</v>
      </c>
      <c r="J9" s="3">
        <f t="shared" si="3"/>
        <v>265</v>
      </c>
      <c r="K9" s="7">
        <v>32.9</v>
      </c>
      <c r="L9" s="3">
        <f t="shared" si="4"/>
        <v>340</v>
      </c>
    </row>
    <row r="10" spans="1:12" x14ac:dyDescent="0.3">
      <c r="A10" s="1">
        <f t="shared" si="0"/>
        <v>6</v>
      </c>
      <c r="B10" s="21" t="s">
        <v>198</v>
      </c>
      <c r="C10" s="21" t="s">
        <v>164</v>
      </c>
      <c r="D10" s="13">
        <v>2003</v>
      </c>
      <c r="E10" s="22" t="s">
        <v>129</v>
      </c>
      <c r="F10" s="20">
        <f t="shared" si="1"/>
        <v>854</v>
      </c>
      <c r="G10" s="2">
        <v>9.86</v>
      </c>
      <c r="H10" s="3">
        <f t="shared" si="2"/>
        <v>344</v>
      </c>
      <c r="I10" s="7">
        <v>3.8</v>
      </c>
      <c r="J10" s="3">
        <f t="shared" si="3"/>
        <v>263</v>
      </c>
      <c r="K10" s="7">
        <v>26.3</v>
      </c>
      <c r="L10" s="3">
        <f t="shared" si="4"/>
        <v>247</v>
      </c>
    </row>
    <row r="11" spans="1:12" x14ac:dyDescent="0.3">
      <c r="A11" s="1">
        <f t="shared" si="0"/>
        <v>7</v>
      </c>
      <c r="B11" s="21" t="s">
        <v>24</v>
      </c>
      <c r="C11" s="21" t="s">
        <v>208</v>
      </c>
      <c r="D11" s="13">
        <v>2004</v>
      </c>
      <c r="E11" s="22" t="s">
        <v>272</v>
      </c>
      <c r="F11" s="20">
        <f t="shared" si="1"/>
        <v>839</v>
      </c>
      <c r="G11" s="2">
        <v>9.6999999999999993</v>
      </c>
      <c r="H11" s="3">
        <f t="shared" si="2"/>
        <v>372</v>
      </c>
      <c r="I11" s="7">
        <v>3.69</v>
      </c>
      <c r="J11" s="3">
        <f t="shared" si="3"/>
        <v>239</v>
      </c>
      <c r="K11" s="7">
        <v>24.9</v>
      </c>
      <c r="L11" s="3">
        <f t="shared" si="4"/>
        <v>228</v>
      </c>
    </row>
    <row r="12" spans="1:12" x14ac:dyDescent="0.3">
      <c r="A12" s="1">
        <f t="shared" si="0"/>
        <v>8</v>
      </c>
      <c r="B12" s="21" t="s">
        <v>205</v>
      </c>
      <c r="C12" s="21" t="s">
        <v>206</v>
      </c>
      <c r="D12" s="13">
        <v>2003</v>
      </c>
      <c r="E12" s="22" t="s">
        <v>272</v>
      </c>
      <c r="F12" s="20">
        <f t="shared" si="1"/>
        <v>834</v>
      </c>
      <c r="G12" s="2">
        <v>9.7799999999999994</v>
      </c>
      <c r="H12" s="3">
        <f t="shared" si="2"/>
        <v>358</v>
      </c>
      <c r="I12" s="7">
        <v>3.78</v>
      </c>
      <c r="J12" s="3">
        <f t="shared" si="3"/>
        <v>259</v>
      </c>
      <c r="K12" s="7">
        <v>24.1</v>
      </c>
      <c r="L12" s="3">
        <f t="shared" si="4"/>
        <v>217</v>
      </c>
    </row>
    <row r="13" spans="1:12" x14ac:dyDescent="0.3">
      <c r="A13" s="1">
        <f t="shared" si="0"/>
        <v>9</v>
      </c>
      <c r="B13" s="21" t="s">
        <v>124</v>
      </c>
      <c r="C13" s="21" t="s">
        <v>189</v>
      </c>
      <c r="D13" s="13">
        <v>2004</v>
      </c>
      <c r="E13" s="22" t="s">
        <v>129</v>
      </c>
      <c r="F13" s="20">
        <f t="shared" si="1"/>
        <v>807</v>
      </c>
      <c r="G13" s="2">
        <v>9.9600000000000009</v>
      </c>
      <c r="H13" s="3">
        <f t="shared" si="2"/>
        <v>326</v>
      </c>
      <c r="I13" s="7">
        <v>3.48</v>
      </c>
      <c r="J13" s="3">
        <f t="shared" si="3"/>
        <v>196</v>
      </c>
      <c r="K13" s="7">
        <v>29</v>
      </c>
      <c r="L13" s="3">
        <f t="shared" si="4"/>
        <v>285</v>
      </c>
    </row>
    <row r="14" spans="1:12" x14ac:dyDescent="0.3">
      <c r="A14" s="1">
        <f t="shared" si="0"/>
        <v>10</v>
      </c>
      <c r="B14" s="21" t="s">
        <v>145</v>
      </c>
      <c r="C14" s="21" t="s">
        <v>189</v>
      </c>
      <c r="D14" s="13">
        <v>2004</v>
      </c>
      <c r="E14" s="22" t="s">
        <v>129</v>
      </c>
      <c r="F14" s="20">
        <f t="shared" si="1"/>
        <v>797</v>
      </c>
      <c r="G14" s="2">
        <v>10.029999999999999</v>
      </c>
      <c r="H14" s="3">
        <f t="shared" si="2"/>
        <v>314</v>
      </c>
      <c r="I14" s="7">
        <v>3.9</v>
      </c>
      <c r="J14" s="3">
        <f t="shared" si="3"/>
        <v>285</v>
      </c>
      <c r="K14" s="7">
        <v>22.7</v>
      </c>
      <c r="L14" s="3">
        <f t="shared" si="4"/>
        <v>198</v>
      </c>
    </row>
    <row r="15" spans="1:12" x14ac:dyDescent="0.3">
      <c r="A15" s="1">
        <f t="shared" si="0"/>
        <v>11</v>
      </c>
      <c r="B15" s="21" t="s">
        <v>177</v>
      </c>
      <c r="C15" s="21" t="s">
        <v>178</v>
      </c>
      <c r="D15" s="13">
        <v>2003</v>
      </c>
      <c r="E15" s="22" t="s">
        <v>115</v>
      </c>
      <c r="F15" s="20">
        <f t="shared" si="1"/>
        <v>755</v>
      </c>
      <c r="G15" s="2">
        <v>9.8699999999999992</v>
      </c>
      <c r="H15" s="3">
        <f t="shared" si="2"/>
        <v>342</v>
      </c>
      <c r="I15" s="7">
        <v>3.61</v>
      </c>
      <c r="J15" s="3">
        <f t="shared" si="3"/>
        <v>223</v>
      </c>
      <c r="K15" s="7">
        <v>22.1</v>
      </c>
      <c r="L15" s="3">
        <f t="shared" si="4"/>
        <v>190</v>
      </c>
    </row>
    <row r="16" spans="1:12" x14ac:dyDescent="0.3">
      <c r="A16" s="1">
        <f t="shared" si="0"/>
        <v>12</v>
      </c>
      <c r="B16" s="21" t="s">
        <v>210</v>
      </c>
      <c r="C16" s="21" t="s">
        <v>211</v>
      </c>
      <c r="D16" s="13">
        <v>2002</v>
      </c>
      <c r="E16" s="22" t="s">
        <v>272</v>
      </c>
      <c r="F16" s="20">
        <f t="shared" si="1"/>
        <v>725</v>
      </c>
      <c r="G16" s="2">
        <v>10.199999999999999</v>
      </c>
      <c r="H16" s="3">
        <f t="shared" si="2"/>
        <v>287</v>
      </c>
      <c r="I16" s="7">
        <v>3.35</v>
      </c>
      <c r="J16" s="3">
        <f t="shared" si="3"/>
        <v>170</v>
      </c>
      <c r="K16" s="7">
        <v>27.8</v>
      </c>
      <c r="L16" s="3">
        <f t="shared" si="4"/>
        <v>268</v>
      </c>
    </row>
    <row r="17" spans="1:12" x14ac:dyDescent="0.3">
      <c r="A17" s="1">
        <f t="shared" si="0"/>
        <v>13</v>
      </c>
      <c r="B17" s="21" t="s">
        <v>199</v>
      </c>
      <c r="C17" s="21" t="s">
        <v>200</v>
      </c>
      <c r="D17" s="13">
        <v>2004</v>
      </c>
      <c r="E17" s="22" t="s">
        <v>129</v>
      </c>
      <c r="F17" s="20">
        <f t="shared" si="1"/>
        <v>708</v>
      </c>
      <c r="G17" s="2">
        <v>9.9600000000000009</v>
      </c>
      <c r="H17" s="3">
        <f t="shared" si="2"/>
        <v>326</v>
      </c>
      <c r="I17" s="7">
        <v>3.8</v>
      </c>
      <c r="J17" s="3">
        <f t="shared" si="3"/>
        <v>263</v>
      </c>
      <c r="K17" s="7">
        <v>16.8</v>
      </c>
      <c r="L17" s="3">
        <f t="shared" si="4"/>
        <v>119</v>
      </c>
    </row>
    <row r="18" spans="1:12" x14ac:dyDescent="0.3">
      <c r="A18" s="1">
        <f t="shared" si="0"/>
        <v>14</v>
      </c>
      <c r="B18" s="21" t="s">
        <v>187</v>
      </c>
      <c r="C18" s="21" t="s">
        <v>188</v>
      </c>
      <c r="D18" s="13">
        <v>2003</v>
      </c>
      <c r="E18" s="22" t="s">
        <v>129</v>
      </c>
      <c r="F18" s="20">
        <f t="shared" si="1"/>
        <v>634</v>
      </c>
      <c r="G18" s="2">
        <v>10.050000000000001</v>
      </c>
      <c r="H18" s="3">
        <f t="shared" si="2"/>
        <v>311</v>
      </c>
      <c r="I18" s="7">
        <v>3.49</v>
      </c>
      <c r="J18" s="3">
        <f t="shared" si="3"/>
        <v>198</v>
      </c>
      <c r="K18" s="7">
        <v>17.3</v>
      </c>
      <c r="L18" s="3">
        <f t="shared" si="4"/>
        <v>125</v>
      </c>
    </row>
    <row r="19" spans="1:12" x14ac:dyDescent="0.3">
      <c r="A19" s="1">
        <f t="shared" si="0"/>
        <v>15</v>
      </c>
      <c r="B19" s="21" t="s">
        <v>175</v>
      </c>
      <c r="C19" s="21" t="s">
        <v>176</v>
      </c>
      <c r="D19" s="13">
        <v>2003</v>
      </c>
      <c r="E19" s="22" t="s">
        <v>115</v>
      </c>
      <c r="F19" s="20">
        <f t="shared" si="1"/>
        <v>534</v>
      </c>
      <c r="G19" s="2">
        <v>10.66</v>
      </c>
      <c r="H19" s="3">
        <f t="shared" si="2"/>
        <v>218</v>
      </c>
      <c r="I19" s="7">
        <v>3.5</v>
      </c>
      <c r="J19" s="3">
        <f t="shared" si="3"/>
        <v>200</v>
      </c>
      <c r="K19" s="7">
        <v>16.600000000000001</v>
      </c>
      <c r="L19" s="3">
        <f t="shared" si="4"/>
        <v>116</v>
      </c>
    </row>
    <row r="20" spans="1:12" x14ac:dyDescent="0.3">
      <c r="A20" s="1">
        <f t="shared" si="0"/>
        <v>16</v>
      </c>
      <c r="B20" s="21" t="s">
        <v>107</v>
      </c>
      <c r="C20" s="21" t="s">
        <v>184</v>
      </c>
      <c r="D20" s="13">
        <v>2002</v>
      </c>
      <c r="E20" s="22" t="s">
        <v>115</v>
      </c>
      <c r="F20" s="20">
        <f t="shared" si="1"/>
        <v>496</v>
      </c>
      <c r="G20" s="2">
        <v>10.83</v>
      </c>
      <c r="H20" s="3">
        <f t="shared" si="2"/>
        <v>195</v>
      </c>
      <c r="I20" s="7">
        <v>2.77</v>
      </c>
      <c r="J20" s="3">
        <f t="shared" si="3"/>
        <v>70</v>
      </c>
      <c r="K20" s="7">
        <v>25.1</v>
      </c>
      <c r="L20" s="3">
        <f t="shared" si="4"/>
        <v>231</v>
      </c>
    </row>
    <row r="21" spans="1:12" x14ac:dyDescent="0.3">
      <c r="A21" s="1">
        <f t="shared" si="0"/>
        <v>17</v>
      </c>
      <c r="B21" s="21" t="s">
        <v>190</v>
      </c>
      <c r="C21" s="21" t="s">
        <v>191</v>
      </c>
      <c r="D21" s="13">
        <v>2004</v>
      </c>
      <c r="E21" s="22" t="s">
        <v>129</v>
      </c>
      <c r="F21" s="20">
        <f t="shared" si="1"/>
        <v>425</v>
      </c>
      <c r="G21" s="2">
        <v>10.75</v>
      </c>
      <c r="H21" s="3">
        <f t="shared" si="2"/>
        <v>206</v>
      </c>
      <c r="I21" s="7">
        <v>3.1</v>
      </c>
      <c r="J21" s="3">
        <f t="shared" si="3"/>
        <v>124</v>
      </c>
      <c r="K21" s="7">
        <v>15</v>
      </c>
      <c r="L21" s="3">
        <f t="shared" si="4"/>
        <v>95</v>
      </c>
    </row>
    <row r="22" spans="1:12" x14ac:dyDescent="0.3">
      <c r="A22" s="1">
        <f t="shared" si="0"/>
        <v>18</v>
      </c>
      <c r="B22" s="21" t="s">
        <v>192</v>
      </c>
      <c r="C22" s="21" t="s">
        <v>193</v>
      </c>
      <c r="D22" s="13">
        <v>2004</v>
      </c>
      <c r="E22" s="22" t="s">
        <v>129</v>
      </c>
      <c r="F22" s="20">
        <f t="shared" si="1"/>
        <v>421</v>
      </c>
      <c r="G22" s="2">
        <v>11.44</v>
      </c>
      <c r="H22" s="3">
        <f t="shared" si="2"/>
        <v>124</v>
      </c>
      <c r="I22" s="7">
        <v>3.22</v>
      </c>
      <c r="J22" s="3">
        <f t="shared" si="3"/>
        <v>146</v>
      </c>
      <c r="K22" s="7">
        <v>19.2</v>
      </c>
      <c r="L22" s="3">
        <f t="shared" si="4"/>
        <v>151</v>
      </c>
    </row>
    <row r="23" spans="1:12" x14ac:dyDescent="0.3">
      <c r="A23" s="1">
        <f t="shared" si="0"/>
        <v>19</v>
      </c>
      <c r="B23" s="21" t="s">
        <v>201</v>
      </c>
      <c r="C23" s="21" t="s">
        <v>202</v>
      </c>
      <c r="D23" s="13">
        <v>2004</v>
      </c>
      <c r="E23" s="22" t="s">
        <v>129</v>
      </c>
      <c r="F23" s="20">
        <f t="shared" si="1"/>
        <v>400</v>
      </c>
      <c r="G23" s="2">
        <v>11</v>
      </c>
      <c r="H23" s="3">
        <f t="shared" si="2"/>
        <v>173</v>
      </c>
      <c r="I23" s="7">
        <v>3.3</v>
      </c>
      <c r="J23" s="3">
        <f t="shared" si="3"/>
        <v>161</v>
      </c>
      <c r="K23" s="7">
        <v>12.7</v>
      </c>
      <c r="L23" s="3">
        <f t="shared" si="4"/>
        <v>66</v>
      </c>
    </row>
    <row r="24" spans="1:12" x14ac:dyDescent="0.3">
      <c r="A24" s="1">
        <f t="shared" si="0"/>
        <v>20</v>
      </c>
      <c r="B24" s="21" t="s">
        <v>28</v>
      </c>
      <c r="C24" s="21" t="s">
        <v>181</v>
      </c>
      <c r="D24" s="13">
        <v>2004</v>
      </c>
      <c r="E24" s="22" t="s">
        <v>115</v>
      </c>
      <c r="F24" s="20">
        <f t="shared" si="1"/>
        <v>381</v>
      </c>
      <c r="G24" s="2">
        <v>10.9</v>
      </c>
      <c r="H24" s="3">
        <f t="shared" si="2"/>
        <v>186</v>
      </c>
      <c r="I24" s="7">
        <v>3.02</v>
      </c>
      <c r="J24" s="3">
        <f t="shared" si="3"/>
        <v>110</v>
      </c>
      <c r="K24" s="7">
        <v>14.2</v>
      </c>
      <c r="L24" s="3">
        <f t="shared" si="4"/>
        <v>85</v>
      </c>
    </row>
    <row r="25" spans="1:12" x14ac:dyDescent="0.3">
      <c r="A25" s="1">
        <f t="shared" si="0"/>
        <v>21</v>
      </c>
      <c r="B25" s="21" t="s">
        <v>194</v>
      </c>
      <c r="C25" s="21" t="s">
        <v>195</v>
      </c>
      <c r="D25" s="13">
        <v>2004</v>
      </c>
      <c r="E25" s="22" t="s">
        <v>129</v>
      </c>
      <c r="F25" s="20">
        <f t="shared" si="1"/>
        <v>314</v>
      </c>
      <c r="G25" s="2">
        <v>11.66</v>
      </c>
      <c r="H25" s="3">
        <f t="shared" si="2"/>
        <v>102</v>
      </c>
      <c r="I25" s="7">
        <v>2.88</v>
      </c>
      <c r="J25" s="3">
        <f t="shared" si="3"/>
        <v>87</v>
      </c>
      <c r="K25" s="7">
        <v>17.3</v>
      </c>
      <c r="L25" s="3">
        <f t="shared" si="4"/>
        <v>125</v>
      </c>
    </row>
    <row r="26" spans="1:12" x14ac:dyDescent="0.3">
      <c r="A26" s="1">
        <f t="shared" si="0"/>
        <v>22</v>
      </c>
      <c r="B26" s="21" t="s">
        <v>179</v>
      </c>
      <c r="C26" s="21" t="s">
        <v>180</v>
      </c>
      <c r="D26" s="13">
        <v>2003</v>
      </c>
      <c r="E26" s="22" t="s">
        <v>115</v>
      </c>
      <c r="F26" s="20">
        <f t="shared" si="1"/>
        <v>268</v>
      </c>
      <c r="G26" s="2">
        <v>11.51</v>
      </c>
      <c r="H26" s="3">
        <f t="shared" si="2"/>
        <v>117</v>
      </c>
      <c r="I26" s="7">
        <v>2.84</v>
      </c>
      <c r="J26" s="3">
        <f t="shared" si="3"/>
        <v>81</v>
      </c>
      <c r="K26" s="7">
        <v>13</v>
      </c>
      <c r="L26" s="3">
        <f t="shared" si="4"/>
        <v>70</v>
      </c>
    </row>
    <row r="27" spans="1:12" x14ac:dyDescent="0.3">
      <c r="A27" s="1">
        <f t="shared" si="0"/>
        <v>23</v>
      </c>
      <c r="B27" s="21" t="s">
        <v>196</v>
      </c>
      <c r="C27" s="21" t="s">
        <v>197</v>
      </c>
      <c r="D27" s="13">
        <v>2003</v>
      </c>
      <c r="E27" s="22" t="s">
        <v>129</v>
      </c>
      <c r="F27" s="20">
        <f t="shared" si="1"/>
        <v>264</v>
      </c>
      <c r="G27" s="2">
        <v>12.22</v>
      </c>
      <c r="H27" s="3">
        <f t="shared" si="2"/>
        <v>57</v>
      </c>
      <c r="I27" s="7">
        <v>2.48</v>
      </c>
      <c r="J27" s="3">
        <f t="shared" si="3"/>
        <v>31</v>
      </c>
      <c r="K27" s="7">
        <v>21.1</v>
      </c>
      <c r="L27" s="3">
        <f t="shared" si="4"/>
        <v>176</v>
      </c>
    </row>
    <row r="28" spans="1:12" x14ac:dyDescent="0.3">
      <c r="A28" s="1">
        <f t="shared" si="0"/>
        <v>24</v>
      </c>
      <c r="B28" s="21" t="s">
        <v>54</v>
      </c>
      <c r="C28" s="21" t="s">
        <v>164</v>
      </c>
      <c r="D28" s="13">
        <v>2004</v>
      </c>
      <c r="E28" s="22" t="s">
        <v>129</v>
      </c>
      <c r="F28" s="20">
        <f t="shared" si="1"/>
        <v>232</v>
      </c>
      <c r="G28" s="2">
        <v>12.04</v>
      </c>
      <c r="H28" s="3">
        <f t="shared" si="2"/>
        <v>70</v>
      </c>
      <c r="I28" s="7">
        <v>2.75</v>
      </c>
      <c r="J28" s="3">
        <f t="shared" si="3"/>
        <v>67</v>
      </c>
      <c r="K28" s="7">
        <v>15</v>
      </c>
      <c r="L28" s="3">
        <f t="shared" si="4"/>
        <v>95</v>
      </c>
    </row>
    <row r="29" spans="1:12" x14ac:dyDescent="0.3">
      <c r="A29" s="1">
        <f t="shared" si="0"/>
        <v>25</v>
      </c>
      <c r="B29" s="21" t="s">
        <v>182</v>
      </c>
      <c r="C29" s="21" t="s">
        <v>183</v>
      </c>
      <c r="D29" s="13">
        <v>2003</v>
      </c>
      <c r="E29" s="22" t="s">
        <v>115</v>
      </c>
      <c r="F29" s="20">
        <f t="shared" si="1"/>
        <v>0</v>
      </c>
      <c r="G29" s="2"/>
      <c r="H29" s="3">
        <f t="shared" si="2"/>
        <v>0</v>
      </c>
      <c r="I29" s="7"/>
      <c r="J29" s="3">
        <f t="shared" si="3"/>
        <v>0</v>
      </c>
      <c r="K29" s="7"/>
      <c r="L29" s="3">
        <f t="shared" si="4"/>
        <v>0</v>
      </c>
    </row>
    <row r="30" spans="1:12" x14ac:dyDescent="0.3">
      <c r="A30" s="1">
        <f t="shared" si="0"/>
        <v>25</v>
      </c>
      <c r="B30" s="21" t="s">
        <v>185</v>
      </c>
      <c r="C30" s="21" t="s">
        <v>186</v>
      </c>
      <c r="D30" s="13">
        <v>2004</v>
      </c>
      <c r="E30" s="22" t="s">
        <v>115</v>
      </c>
      <c r="F30" s="20">
        <f t="shared" si="1"/>
        <v>0</v>
      </c>
      <c r="G30" s="2"/>
      <c r="H30" s="3">
        <f t="shared" si="2"/>
        <v>0</v>
      </c>
      <c r="I30" s="7"/>
      <c r="J30" s="3">
        <f t="shared" si="3"/>
        <v>0</v>
      </c>
      <c r="K30" s="7"/>
      <c r="L30" s="3">
        <f t="shared" si="4"/>
        <v>0</v>
      </c>
    </row>
    <row r="31" spans="1:12" x14ac:dyDescent="0.3">
      <c r="A31" s="1">
        <f t="shared" si="0"/>
        <v>25</v>
      </c>
      <c r="B31" s="21" t="s">
        <v>250</v>
      </c>
      <c r="C31" s="21" t="s">
        <v>295</v>
      </c>
      <c r="D31" s="13">
        <v>2002</v>
      </c>
      <c r="E31" s="22" t="s">
        <v>129</v>
      </c>
      <c r="F31" s="20">
        <f t="shared" si="1"/>
        <v>0</v>
      </c>
      <c r="G31" s="2"/>
      <c r="H31" s="3">
        <f t="shared" si="2"/>
        <v>0</v>
      </c>
      <c r="I31" s="7"/>
      <c r="J31" s="3">
        <f t="shared" si="3"/>
        <v>0</v>
      </c>
      <c r="K31" s="7"/>
      <c r="L31" s="3">
        <f t="shared" si="4"/>
        <v>0</v>
      </c>
    </row>
  </sheetData>
  <sortState ref="A5:L29">
    <sortCondition descending="1" ref="F5:F29"/>
  </sortState>
  <pageMargins left="0.7" right="0.7" top="0.78740157499999996" bottom="0.78740157499999996" header="0.3" footer="0.3"/>
  <pageSetup paperSize="9"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zoomScaleNormal="100" workbookViewId="0">
      <selection activeCell="A5" sqref="A5:L29"/>
    </sheetView>
  </sheetViews>
  <sheetFormatPr baseColWidth="10" defaultRowHeight="14.4" x14ac:dyDescent="0.3"/>
  <sheetData>
    <row r="1" spans="1:12" ht="21" x14ac:dyDescent="0.35">
      <c r="A1" s="17" t="e">
        <f>#REF!</f>
        <v>#REF!</v>
      </c>
      <c r="B1" s="17"/>
      <c r="C1" s="17"/>
      <c r="F1" s="18"/>
    </row>
    <row r="2" spans="1:12" ht="15" x14ac:dyDescent="0.25">
      <c r="F2" s="18"/>
    </row>
    <row r="3" spans="1:12" ht="15.6" x14ac:dyDescent="0.3">
      <c r="A3" s="14" t="s">
        <v>15</v>
      </c>
      <c r="B3" s="16"/>
      <c r="C3" s="16"/>
      <c r="D3" s="4"/>
      <c r="E3" s="4"/>
      <c r="F3" s="18"/>
      <c r="G3" s="5"/>
      <c r="I3" s="6"/>
      <c r="K3" s="6"/>
    </row>
    <row r="4" spans="1:12" ht="15" x14ac:dyDescent="0.25">
      <c r="A4" s="8" t="s">
        <v>0</v>
      </c>
      <c r="B4" s="9" t="s">
        <v>1</v>
      </c>
      <c r="C4" s="9"/>
      <c r="D4" s="8" t="s">
        <v>2</v>
      </c>
      <c r="E4" s="10" t="s">
        <v>3</v>
      </c>
      <c r="F4" s="19" t="s">
        <v>4</v>
      </c>
      <c r="G4" s="11" t="s">
        <v>5</v>
      </c>
      <c r="H4" s="12" t="s">
        <v>6</v>
      </c>
      <c r="I4" s="15" t="s">
        <v>7</v>
      </c>
      <c r="J4" s="12" t="s">
        <v>6</v>
      </c>
      <c r="K4" s="11" t="s">
        <v>8</v>
      </c>
      <c r="L4" s="12" t="s">
        <v>6</v>
      </c>
    </row>
    <row r="5" spans="1:12" x14ac:dyDescent="0.3">
      <c r="A5" s="1">
        <f t="shared" ref="A5:A29" si="0">RANK(F5,$F$5:$F$137)</f>
        <v>1</v>
      </c>
      <c r="B5" s="21" t="s">
        <v>114</v>
      </c>
      <c r="C5" s="21" t="s">
        <v>55</v>
      </c>
      <c r="D5" s="13">
        <v>2002</v>
      </c>
      <c r="E5" s="22" t="s">
        <v>144</v>
      </c>
      <c r="F5" s="20">
        <f t="shared" ref="F5:F29" si="1">SUM(H5,J5,L5,)</f>
        <v>1852</v>
      </c>
      <c r="G5" s="2">
        <v>8.24</v>
      </c>
      <c r="H5" s="3">
        <f t="shared" ref="H5:H29" si="2">IF(G5="",0,INT(17.686955*(EXP(2.1*LN((1397-G5*100)/100)))))</f>
        <v>691</v>
      </c>
      <c r="I5" s="7">
        <v>5</v>
      </c>
      <c r="J5" s="3">
        <f t="shared" ref="J5:J29" si="3">IF(I5=0,0,IF(I5&lt;2.1,0,INT(((I5-2.1)*100)^1.41*0.188807)))</f>
        <v>559</v>
      </c>
      <c r="K5" s="7">
        <v>50.9</v>
      </c>
      <c r="L5" s="3">
        <f t="shared" ref="L5:L29" si="4">IF(K5="",0,INT(10.14*(EXP(1.08*LN(K5-7)))))</f>
        <v>602</v>
      </c>
    </row>
    <row r="6" spans="1:12" x14ac:dyDescent="0.3">
      <c r="A6" s="1">
        <f t="shared" si="0"/>
        <v>2</v>
      </c>
      <c r="B6" s="21" t="s">
        <v>47</v>
      </c>
      <c r="C6" s="21" t="s">
        <v>108</v>
      </c>
      <c r="D6" s="13">
        <v>2003</v>
      </c>
      <c r="E6" s="22" t="s">
        <v>144</v>
      </c>
      <c r="F6" s="20">
        <f t="shared" si="1"/>
        <v>1749</v>
      </c>
      <c r="G6" s="2">
        <v>8.32</v>
      </c>
      <c r="H6" s="3">
        <f t="shared" si="2"/>
        <v>671</v>
      </c>
      <c r="I6" s="7">
        <v>5.01</v>
      </c>
      <c r="J6" s="3">
        <f t="shared" si="3"/>
        <v>562</v>
      </c>
      <c r="K6" s="7">
        <v>45.1</v>
      </c>
      <c r="L6" s="3">
        <f t="shared" si="4"/>
        <v>516</v>
      </c>
    </row>
    <row r="7" spans="1:12" x14ac:dyDescent="0.3">
      <c r="A7" s="1">
        <f t="shared" si="0"/>
        <v>3</v>
      </c>
      <c r="B7" s="21" t="s">
        <v>132</v>
      </c>
      <c r="C7" s="21" t="s">
        <v>106</v>
      </c>
      <c r="D7" s="13">
        <v>2002</v>
      </c>
      <c r="E7" s="22" t="s">
        <v>144</v>
      </c>
      <c r="F7" s="20">
        <f t="shared" si="1"/>
        <v>1641</v>
      </c>
      <c r="G7" s="2">
        <v>8.8000000000000007</v>
      </c>
      <c r="H7" s="3">
        <f t="shared" si="2"/>
        <v>557</v>
      </c>
      <c r="I7" s="7">
        <v>4.93</v>
      </c>
      <c r="J7" s="3">
        <f t="shared" si="3"/>
        <v>540</v>
      </c>
      <c r="K7" s="7">
        <v>47</v>
      </c>
      <c r="L7" s="3">
        <f t="shared" si="4"/>
        <v>544</v>
      </c>
    </row>
    <row r="8" spans="1:12" x14ac:dyDescent="0.3">
      <c r="A8" s="1">
        <f t="shared" si="0"/>
        <v>4</v>
      </c>
      <c r="B8" s="21" t="s">
        <v>58</v>
      </c>
      <c r="C8" s="21" t="s">
        <v>136</v>
      </c>
      <c r="D8" s="13">
        <v>2003</v>
      </c>
      <c r="E8" s="22" t="s">
        <v>144</v>
      </c>
      <c r="F8" s="20">
        <f t="shared" si="1"/>
        <v>1546</v>
      </c>
      <c r="G8" s="2">
        <v>8.5299999999999994</v>
      </c>
      <c r="H8" s="3">
        <f t="shared" si="2"/>
        <v>620</v>
      </c>
      <c r="I8" s="7">
        <v>5.05</v>
      </c>
      <c r="J8" s="3">
        <f t="shared" si="3"/>
        <v>573</v>
      </c>
      <c r="K8" s="7">
        <v>33.799999999999997</v>
      </c>
      <c r="L8" s="3">
        <f t="shared" si="4"/>
        <v>353</v>
      </c>
    </row>
    <row r="9" spans="1:12" x14ac:dyDescent="0.3">
      <c r="A9" s="1">
        <f t="shared" si="0"/>
        <v>5</v>
      </c>
      <c r="B9" s="21" t="s">
        <v>131</v>
      </c>
      <c r="C9" s="21" t="s">
        <v>42</v>
      </c>
      <c r="D9" s="13">
        <v>2003</v>
      </c>
      <c r="E9" s="22" t="s">
        <v>144</v>
      </c>
      <c r="F9" s="20">
        <f t="shared" si="1"/>
        <v>1474</v>
      </c>
      <c r="G9" s="2">
        <v>8.6199999999999992</v>
      </c>
      <c r="H9" s="3">
        <f t="shared" si="2"/>
        <v>598</v>
      </c>
      <c r="I9" s="7">
        <v>4.66</v>
      </c>
      <c r="J9" s="3">
        <f t="shared" si="3"/>
        <v>469</v>
      </c>
      <c r="K9" s="7">
        <v>37.6</v>
      </c>
      <c r="L9" s="3">
        <f t="shared" si="4"/>
        <v>407</v>
      </c>
    </row>
    <row r="10" spans="1:12" x14ac:dyDescent="0.3">
      <c r="A10" s="1">
        <f t="shared" si="0"/>
        <v>6</v>
      </c>
      <c r="B10" s="21" t="s">
        <v>120</v>
      </c>
      <c r="C10" s="21" t="s">
        <v>108</v>
      </c>
      <c r="D10" s="13">
        <v>2002</v>
      </c>
      <c r="E10" s="22" t="s">
        <v>142</v>
      </c>
      <c r="F10" s="20">
        <f t="shared" si="1"/>
        <v>1388</v>
      </c>
      <c r="G10" s="2">
        <v>8.7799999999999994</v>
      </c>
      <c r="H10" s="3">
        <f t="shared" si="2"/>
        <v>561</v>
      </c>
      <c r="I10" s="7">
        <v>4.43</v>
      </c>
      <c r="J10" s="3">
        <f t="shared" si="3"/>
        <v>411</v>
      </c>
      <c r="K10" s="7">
        <v>38.200000000000003</v>
      </c>
      <c r="L10" s="3">
        <f t="shared" si="4"/>
        <v>416</v>
      </c>
    </row>
    <row r="11" spans="1:12" x14ac:dyDescent="0.3">
      <c r="A11" s="1">
        <f t="shared" si="0"/>
        <v>7</v>
      </c>
      <c r="B11" s="21" t="s">
        <v>135</v>
      </c>
      <c r="C11" s="21" t="s">
        <v>106</v>
      </c>
      <c r="D11" s="13">
        <v>2003</v>
      </c>
      <c r="E11" s="22" t="s">
        <v>144</v>
      </c>
      <c r="F11" s="20">
        <f t="shared" si="1"/>
        <v>1374</v>
      </c>
      <c r="G11" s="2">
        <v>8.6</v>
      </c>
      <c r="H11" s="3">
        <f t="shared" si="2"/>
        <v>603</v>
      </c>
      <c r="I11" s="7">
        <v>4.55</v>
      </c>
      <c r="J11" s="3">
        <f t="shared" si="3"/>
        <v>441</v>
      </c>
      <c r="K11" s="7">
        <v>32.200000000000003</v>
      </c>
      <c r="L11" s="3">
        <f t="shared" si="4"/>
        <v>330</v>
      </c>
    </row>
    <row r="12" spans="1:12" x14ac:dyDescent="0.3">
      <c r="A12" s="1">
        <f t="shared" si="0"/>
        <v>8</v>
      </c>
      <c r="B12" s="21" t="s">
        <v>137</v>
      </c>
      <c r="C12" s="21" t="s">
        <v>138</v>
      </c>
      <c r="D12" s="13">
        <v>2003</v>
      </c>
      <c r="E12" s="22" t="s">
        <v>144</v>
      </c>
      <c r="F12" s="20">
        <f t="shared" si="1"/>
        <v>1370</v>
      </c>
      <c r="G12" s="2">
        <v>8.7100000000000009</v>
      </c>
      <c r="H12" s="3">
        <f t="shared" si="2"/>
        <v>577</v>
      </c>
      <c r="I12" s="7">
        <v>4.3099999999999996</v>
      </c>
      <c r="J12" s="3">
        <f t="shared" si="3"/>
        <v>381</v>
      </c>
      <c r="K12" s="7">
        <v>37.9</v>
      </c>
      <c r="L12" s="3">
        <f t="shared" si="4"/>
        <v>412</v>
      </c>
    </row>
    <row r="13" spans="1:12" x14ac:dyDescent="0.3">
      <c r="A13" s="1">
        <f t="shared" si="0"/>
        <v>9</v>
      </c>
      <c r="B13" s="21" t="s">
        <v>139</v>
      </c>
      <c r="C13" s="21" t="s">
        <v>140</v>
      </c>
      <c r="D13" s="13">
        <v>2003</v>
      </c>
      <c r="E13" s="22" t="s">
        <v>144</v>
      </c>
      <c r="F13" s="20">
        <f t="shared" si="1"/>
        <v>1361</v>
      </c>
      <c r="G13" s="2">
        <v>8.7899999999999991</v>
      </c>
      <c r="H13" s="3">
        <f t="shared" si="2"/>
        <v>559</v>
      </c>
      <c r="I13" s="7">
        <v>4.1399999999999997</v>
      </c>
      <c r="J13" s="3">
        <f t="shared" si="3"/>
        <v>340</v>
      </c>
      <c r="K13" s="7">
        <v>41.4</v>
      </c>
      <c r="L13" s="3">
        <f t="shared" si="4"/>
        <v>462</v>
      </c>
    </row>
    <row r="14" spans="1:12" x14ac:dyDescent="0.3">
      <c r="A14" s="1">
        <f t="shared" si="0"/>
        <v>10</v>
      </c>
      <c r="B14" s="21" t="s">
        <v>122</v>
      </c>
      <c r="C14" s="21" t="s">
        <v>123</v>
      </c>
      <c r="D14" s="13">
        <v>2002</v>
      </c>
      <c r="E14" s="22" t="s">
        <v>142</v>
      </c>
      <c r="F14" s="20">
        <f t="shared" si="1"/>
        <v>1332</v>
      </c>
      <c r="G14" s="2">
        <v>9.09</v>
      </c>
      <c r="H14" s="3">
        <f t="shared" si="2"/>
        <v>493</v>
      </c>
      <c r="I14" s="7">
        <v>4.3600000000000003</v>
      </c>
      <c r="J14" s="3">
        <f t="shared" si="3"/>
        <v>393</v>
      </c>
      <c r="K14" s="7">
        <v>40.299999999999997</v>
      </c>
      <c r="L14" s="3">
        <f t="shared" si="4"/>
        <v>446</v>
      </c>
    </row>
    <row r="15" spans="1:12" x14ac:dyDescent="0.3">
      <c r="A15" s="1">
        <f t="shared" si="0"/>
        <v>11</v>
      </c>
      <c r="B15" s="21" t="s">
        <v>133</v>
      </c>
      <c r="C15" s="21" t="s">
        <v>29</v>
      </c>
      <c r="D15" s="13">
        <v>2003</v>
      </c>
      <c r="E15" s="22" t="s">
        <v>144</v>
      </c>
      <c r="F15" s="20">
        <f t="shared" si="1"/>
        <v>1319</v>
      </c>
      <c r="G15" s="2">
        <v>9.19</v>
      </c>
      <c r="H15" s="3">
        <f t="shared" si="2"/>
        <v>472</v>
      </c>
      <c r="I15" s="7">
        <v>4.2</v>
      </c>
      <c r="J15" s="3">
        <f t="shared" si="3"/>
        <v>355</v>
      </c>
      <c r="K15" s="7">
        <v>43.4</v>
      </c>
      <c r="L15" s="3">
        <f t="shared" si="4"/>
        <v>492</v>
      </c>
    </row>
    <row r="16" spans="1:12" x14ac:dyDescent="0.3">
      <c r="A16" s="1">
        <f t="shared" si="0"/>
        <v>11</v>
      </c>
      <c r="B16" s="21" t="s">
        <v>40</v>
      </c>
      <c r="C16" s="21" t="s">
        <v>83</v>
      </c>
      <c r="D16" s="13">
        <v>2002</v>
      </c>
      <c r="E16" s="22" t="s">
        <v>144</v>
      </c>
      <c r="F16" s="20">
        <f t="shared" si="1"/>
        <v>1319</v>
      </c>
      <c r="G16" s="2">
        <v>9.17</v>
      </c>
      <c r="H16" s="3">
        <f t="shared" si="2"/>
        <v>476</v>
      </c>
      <c r="I16" s="7">
        <v>4.5</v>
      </c>
      <c r="J16" s="3">
        <f t="shared" si="3"/>
        <v>428</v>
      </c>
      <c r="K16" s="7">
        <v>38.1</v>
      </c>
      <c r="L16" s="3">
        <f t="shared" si="4"/>
        <v>415</v>
      </c>
    </row>
    <row r="17" spans="1:12" x14ac:dyDescent="0.3">
      <c r="A17" s="1">
        <f t="shared" si="0"/>
        <v>13</v>
      </c>
      <c r="B17" s="21" t="s">
        <v>40</v>
      </c>
      <c r="C17" s="21" t="s">
        <v>45</v>
      </c>
      <c r="D17" s="13">
        <v>2002</v>
      </c>
      <c r="E17" s="22" t="s">
        <v>144</v>
      </c>
      <c r="F17" s="20">
        <f t="shared" si="1"/>
        <v>1279</v>
      </c>
      <c r="G17" s="2">
        <v>9.5299999999999994</v>
      </c>
      <c r="H17" s="3">
        <f t="shared" si="2"/>
        <v>404</v>
      </c>
      <c r="I17" s="7">
        <v>3.84</v>
      </c>
      <c r="J17" s="3">
        <f t="shared" si="3"/>
        <v>272</v>
      </c>
      <c r="K17" s="7">
        <v>51</v>
      </c>
      <c r="L17" s="3">
        <f t="shared" si="4"/>
        <v>603</v>
      </c>
    </row>
    <row r="18" spans="1:12" x14ac:dyDescent="0.3">
      <c r="A18" s="1">
        <f t="shared" si="0"/>
        <v>14</v>
      </c>
      <c r="B18" s="21" t="s">
        <v>118</v>
      </c>
      <c r="C18" s="21" t="s">
        <v>119</v>
      </c>
      <c r="D18" s="13">
        <v>2002</v>
      </c>
      <c r="E18" s="22" t="s">
        <v>142</v>
      </c>
      <c r="F18" s="20">
        <f t="shared" si="1"/>
        <v>1252</v>
      </c>
      <c r="G18" s="2">
        <v>9.18</v>
      </c>
      <c r="H18" s="3">
        <f t="shared" si="2"/>
        <v>474</v>
      </c>
      <c r="I18" s="7">
        <v>4.29</v>
      </c>
      <c r="J18" s="3">
        <f t="shared" si="3"/>
        <v>376</v>
      </c>
      <c r="K18" s="7">
        <v>37.200000000000003</v>
      </c>
      <c r="L18" s="3">
        <f t="shared" si="4"/>
        <v>402</v>
      </c>
    </row>
    <row r="19" spans="1:12" x14ac:dyDescent="0.3">
      <c r="A19" s="1">
        <f t="shared" si="0"/>
        <v>15</v>
      </c>
      <c r="B19" s="21" t="s">
        <v>128</v>
      </c>
      <c r="C19" s="21" t="s">
        <v>25</v>
      </c>
      <c r="D19" s="13">
        <v>2003</v>
      </c>
      <c r="E19" s="22" t="s">
        <v>144</v>
      </c>
      <c r="F19" s="20">
        <f t="shared" si="1"/>
        <v>1200</v>
      </c>
      <c r="G19" s="2">
        <v>9.23</v>
      </c>
      <c r="H19" s="3">
        <f t="shared" si="2"/>
        <v>464</v>
      </c>
      <c r="I19" s="7">
        <v>4.51</v>
      </c>
      <c r="J19" s="3">
        <f t="shared" si="3"/>
        <v>431</v>
      </c>
      <c r="K19" s="7">
        <v>30.4</v>
      </c>
      <c r="L19" s="3">
        <f t="shared" si="4"/>
        <v>305</v>
      </c>
    </row>
    <row r="20" spans="1:12" x14ac:dyDescent="0.3">
      <c r="A20" s="1">
        <f t="shared" si="0"/>
        <v>16</v>
      </c>
      <c r="B20" s="21" t="s">
        <v>126</v>
      </c>
      <c r="C20" s="21" t="s">
        <v>69</v>
      </c>
      <c r="D20" s="13">
        <v>2002</v>
      </c>
      <c r="E20" s="22" t="s">
        <v>142</v>
      </c>
      <c r="F20" s="20">
        <f t="shared" si="1"/>
        <v>1152</v>
      </c>
      <c r="G20" s="2">
        <v>9.1</v>
      </c>
      <c r="H20" s="3">
        <f t="shared" si="2"/>
        <v>491</v>
      </c>
      <c r="I20" s="7">
        <v>4.05</v>
      </c>
      <c r="J20" s="3">
        <f t="shared" si="3"/>
        <v>319</v>
      </c>
      <c r="K20" s="7">
        <v>33</v>
      </c>
      <c r="L20" s="3">
        <f t="shared" si="4"/>
        <v>342</v>
      </c>
    </row>
    <row r="21" spans="1:12" x14ac:dyDescent="0.3">
      <c r="A21" s="1">
        <f t="shared" si="0"/>
        <v>17</v>
      </c>
      <c r="B21" s="21" t="s">
        <v>24</v>
      </c>
      <c r="C21" s="21" t="s">
        <v>89</v>
      </c>
      <c r="D21" s="13">
        <v>2003</v>
      </c>
      <c r="E21" s="22" t="s">
        <v>142</v>
      </c>
      <c r="F21" s="20">
        <f t="shared" si="1"/>
        <v>1111</v>
      </c>
      <c r="G21" s="2">
        <v>9.8699999999999992</v>
      </c>
      <c r="H21" s="3">
        <f t="shared" si="2"/>
        <v>342</v>
      </c>
      <c r="I21" s="7">
        <v>4.0999999999999996</v>
      </c>
      <c r="J21" s="3">
        <f t="shared" si="3"/>
        <v>331</v>
      </c>
      <c r="K21" s="7">
        <v>39.700000000000003</v>
      </c>
      <c r="L21" s="3">
        <f t="shared" si="4"/>
        <v>438</v>
      </c>
    </row>
    <row r="22" spans="1:12" x14ac:dyDescent="0.3">
      <c r="A22" s="1">
        <f t="shared" si="0"/>
        <v>18</v>
      </c>
      <c r="B22" s="21" t="s">
        <v>116</v>
      </c>
      <c r="C22" s="21" t="s">
        <v>117</v>
      </c>
      <c r="D22" s="13">
        <v>2002</v>
      </c>
      <c r="E22" s="22" t="s">
        <v>142</v>
      </c>
      <c r="F22" s="20">
        <f t="shared" si="1"/>
        <v>1009</v>
      </c>
      <c r="G22" s="2">
        <v>10.029999999999999</v>
      </c>
      <c r="H22" s="3">
        <f t="shared" si="2"/>
        <v>314</v>
      </c>
      <c r="I22" s="7">
        <v>3.84</v>
      </c>
      <c r="J22" s="3">
        <f t="shared" si="3"/>
        <v>272</v>
      </c>
      <c r="K22" s="7">
        <v>38.700000000000003</v>
      </c>
      <c r="L22" s="3">
        <f t="shared" si="4"/>
        <v>423</v>
      </c>
    </row>
    <row r="23" spans="1:12" x14ac:dyDescent="0.3">
      <c r="A23" s="1">
        <f t="shared" si="0"/>
        <v>19</v>
      </c>
      <c r="B23" s="21" t="s">
        <v>121</v>
      </c>
      <c r="C23" s="21" t="s">
        <v>38</v>
      </c>
      <c r="D23" s="13">
        <v>2003</v>
      </c>
      <c r="E23" s="22" t="s">
        <v>142</v>
      </c>
      <c r="F23" s="20">
        <f t="shared" si="1"/>
        <v>981</v>
      </c>
      <c r="G23" s="2">
        <v>9.4</v>
      </c>
      <c r="H23" s="3">
        <f t="shared" si="2"/>
        <v>430</v>
      </c>
      <c r="I23" s="7">
        <v>3.75</v>
      </c>
      <c r="J23" s="3">
        <f t="shared" si="3"/>
        <v>252</v>
      </c>
      <c r="K23" s="7">
        <v>30</v>
      </c>
      <c r="L23" s="3">
        <f t="shared" si="4"/>
        <v>299</v>
      </c>
    </row>
    <row r="24" spans="1:12" x14ac:dyDescent="0.3">
      <c r="A24" s="1">
        <f t="shared" si="0"/>
        <v>20</v>
      </c>
      <c r="B24" s="21" t="s">
        <v>114</v>
      </c>
      <c r="C24" s="21" t="s">
        <v>87</v>
      </c>
      <c r="D24" s="13">
        <v>2003</v>
      </c>
      <c r="E24" s="22" t="s">
        <v>142</v>
      </c>
      <c r="F24" s="20">
        <f t="shared" si="1"/>
        <v>951</v>
      </c>
      <c r="G24" s="2">
        <v>10.029999999999999</v>
      </c>
      <c r="H24" s="3">
        <f t="shared" si="2"/>
        <v>314</v>
      </c>
      <c r="I24" s="7">
        <v>3.82</v>
      </c>
      <c r="J24" s="3">
        <f t="shared" si="3"/>
        <v>267</v>
      </c>
      <c r="K24" s="7">
        <v>35</v>
      </c>
      <c r="L24" s="3">
        <f t="shared" si="4"/>
        <v>370</v>
      </c>
    </row>
    <row r="25" spans="1:12" x14ac:dyDescent="0.3">
      <c r="A25" s="1">
        <f t="shared" si="0"/>
        <v>21</v>
      </c>
      <c r="B25" s="21" t="s">
        <v>24</v>
      </c>
      <c r="C25" s="21" t="s">
        <v>34</v>
      </c>
      <c r="D25" s="13">
        <v>2002</v>
      </c>
      <c r="E25" s="22" t="s">
        <v>142</v>
      </c>
      <c r="F25" s="20">
        <f t="shared" si="1"/>
        <v>598</v>
      </c>
      <c r="G25" s="2">
        <v>10.16</v>
      </c>
      <c r="H25" s="3">
        <f t="shared" si="2"/>
        <v>293</v>
      </c>
      <c r="I25" s="7">
        <v>2.79</v>
      </c>
      <c r="J25" s="3">
        <f t="shared" si="3"/>
        <v>73</v>
      </c>
      <c r="K25" s="7">
        <v>25.2</v>
      </c>
      <c r="L25" s="3">
        <f t="shared" si="4"/>
        <v>232</v>
      </c>
    </row>
    <row r="26" spans="1:12" x14ac:dyDescent="0.3">
      <c r="A26" s="1">
        <f t="shared" si="0"/>
        <v>22</v>
      </c>
      <c r="B26" s="21" t="s">
        <v>130</v>
      </c>
      <c r="C26" s="21" t="s">
        <v>103</v>
      </c>
      <c r="D26" s="13">
        <v>2002</v>
      </c>
      <c r="E26" s="22" t="s">
        <v>144</v>
      </c>
      <c r="F26" s="20">
        <f t="shared" si="1"/>
        <v>592</v>
      </c>
      <c r="G26" s="2">
        <v>10.51</v>
      </c>
      <c r="H26" s="3">
        <f t="shared" si="2"/>
        <v>239</v>
      </c>
      <c r="I26" s="7">
        <v>2.74</v>
      </c>
      <c r="J26" s="3">
        <f t="shared" si="3"/>
        <v>66</v>
      </c>
      <c r="K26" s="7">
        <v>29.1</v>
      </c>
      <c r="L26" s="3">
        <f t="shared" si="4"/>
        <v>287</v>
      </c>
    </row>
    <row r="27" spans="1:12" x14ac:dyDescent="0.3">
      <c r="A27" s="1">
        <f t="shared" si="0"/>
        <v>23</v>
      </c>
      <c r="B27" s="21" t="s">
        <v>30</v>
      </c>
      <c r="C27" s="21" t="s">
        <v>134</v>
      </c>
      <c r="D27" s="13">
        <v>2002</v>
      </c>
      <c r="E27" s="22" t="s">
        <v>144</v>
      </c>
      <c r="F27" s="20">
        <f t="shared" si="1"/>
        <v>569</v>
      </c>
      <c r="G27" s="2">
        <v>12.16</v>
      </c>
      <c r="H27" s="3">
        <f t="shared" si="2"/>
        <v>61</v>
      </c>
      <c r="I27" s="7">
        <v>2.71</v>
      </c>
      <c r="J27" s="3">
        <f t="shared" si="3"/>
        <v>62</v>
      </c>
      <c r="K27" s="7">
        <v>40.299999999999997</v>
      </c>
      <c r="L27" s="3">
        <f t="shared" si="4"/>
        <v>446</v>
      </c>
    </row>
    <row r="28" spans="1:12" x14ac:dyDescent="0.3">
      <c r="A28" s="1">
        <f t="shared" si="0"/>
        <v>24</v>
      </c>
      <c r="B28" s="21" t="s">
        <v>124</v>
      </c>
      <c r="C28" s="21" t="s">
        <v>125</v>
      </c>
      <c r="D28" s="13">
        <v>2002</v>
      </c>
      <c r="E28" s="22" t="s">
        <v>142</v>
      </c>
      <c r="F28" s="20">
        <f t="shared" si="1"/>
        <v>477</v>
      </c>
      <c r="G28" s="2">
        <v>11.7</v>
      </c>
      <c r="H28" s="3">
        <f t="shared" si="2"/>
        <v>98</v>
      </c>
      <c r="I28" s="7">
        <v>2.92</v>
      </c>
      <c r="J28" s="3">
        <f t="shared" si="3"/>
        <v>94</v>
      </c>
      <c r="K28" s="7">
        <v>29</v>
      </c>
      <c r="L28" s="3">
        <f t="shared" si="4"/>
        <v>285</v>
      </c>
    </row>
    <row r="29" spans="1:12" x14ac:dyDescent="0.3">
      <c r="A29" s="1">
        <f t="shared" si="0"/>
        <v>25</v>
      </c>
      <c r="B29" s="21" t="s">
        <v>114</v>
      </c>
      <c r="C29" s="21" t="s">
        <v>38</v>
      </c>
      <c r="D29" s="13">
        <v>2002</v>
      </c>
      <c r="E29" s="22" t="s">
        <v>142</v>
      </c>
      <c r="F29" s="20">
        <f t="shared" si="1"/>
        <v>0</v>
      </c>
      <c r="G29" s="2"/>
      <c r="H29" s="3">
        <f t="shared" si="2"/>
        <v>0</v>
      </c>
      <c r="I29" s="7"/>
      <c r="J29" s="3">
        <f t="shared" si="3"/>
        <v>0</v>
      </c>
      <c r="K29" s="7"/>
      <c r="L29" s="3">
        <f t="shared" si="4"/>
        <v>0</v>
      </c>
    </row>
    <row r="30" spans="1:12" x14ac:dyDescent="0.3">
      <c r="A30" s="1">
        <f t="shared" ref="A30" si="5">RANK(F30,$F$5:$F$137)</f>
        <v>25</v>
      </c>
      <c r="B30" s="21" t="s">
        <v>127</v>
      </c>
      <c r="C30" s="21" t="s">
        <v>76</v>
      </c>
      <c r="D30" s="13">
        <v>2001</v>
      </c>
      <c r="E30" s="22" t="s">
        <v>142</v>
      </c>
      <c r="F30" s="20">
        <f t="shared" ref="F30" si="6">SUM(H30,J30,L30,)</f>
        <v>0</v>
      </c>
      <c r="G30" s="2"/>
      <c r="H30" s="3">
        <f t="shared" ref="H30" si="7">IF(G30="",0,INT(17.686955*(EXP(2.1*LN((1397-G30*100)/100)))))</f>
        <v>0</v>
      </c>
      <c r="I30" s="7"/>
      <c r="J30" s="3">
        <f t="shared" ref="J30" si="8">IF(I30=0,0,IF(I30&lt;2.1,0,INT(((I30-2.1)*100)^1.41*0.188807)))</f>
        <v>0</v>
      </c>
      <c r="K30" s="7"/>
      <c r="L30" s="3">
        <f t="shared" ref="L30" si="9">IF(K30="",0,INT(10.14*(EXP(1.08*LN(K30-7)))))</f>
        <v>0</v>
      </c>
    </row>
    <row r="31" spans="1:12" x14ac:dyDescent="0.3">
      <c r="A31" s="1">
        <f t="shared" ref="A31" si="10">RANK(F31,$F$5:$F$137)</f>
        <v>25</v>
      </c>
      <c r="B31" s="21"/>
      <c r="C31" s="21"/>
      <c r="D31" s="13"/>
      <c r="E31" s="22"/>
      <c r="F31" s="20">
        <f t="shared" ref="F31" si="11">SUM(H31,J31,L31,)</f>
        <v>0</v>
      </c>
      <c r="G31" s="2"/>
      <c r="H31" s="3">
        <f t="shared" ref="H31" si="12">IF(G31="",0,INT(17.686955*(EXP(2.1*LN((1397-G31*100)/100)))))</f>
        <v>0</v>
      </c>
      <c r="I31" s="7"/>
      <c r="J31" s="3">
        <f t="shared" ref="J31" si="13">IF(I31=0,0,IF(I31&lt;2.1,0,INT(((I31-2.1)*100)^1.41*0.188807)))</f>
        <v>0</v>
      </c>
      <c r="K31" s="7"/>
      <c r="L31" s="3">
        <f t="shared" ref="L31" si="14">IF(K31="",0,INT(10.14*(EXP(1.08*LN(K31-7)))))</f>
        <v>0</v>
      </c>
    </row>
  </sheetData>
  <sortState ref="A5:L29">
    <sortCondition descending="1" ref="F5:F29"/>
  </sortState>
  <pageMargins left="0.7" right="0.7" top="0.78740157499999996" bottom="0.78740157499999996" header="0.3" footer="0.3"/>
  <pageSetup paperSize="9" scale="9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opLeftCell="A2" zoomScaleNormal="100" workbookViewId="0">
      <selection activeCell="B28" sqref="B28:C28"/>
    </sheetView>
  </sheetViews>
  <sheetFormatPr baseColWidth="10" defaultRowHeight="14.4" x14ac:dyDescent="0.3"/>
  <cols>
    <col min="2" max="2" width="13.33203125" bestFit="1" customWidth="1"/>
    <col min="3" max="3" width="14.109375" bestFit="1" customWidth="1"/>
  </cols>
  <sheetData>
    <row r="1" spans="1:12" ht="21" x14ac:dyDescent="0.35">
      <c r="A1" s="17" t="e">
        <f>#REF!</f>
        <v>#REF!</v>
      </c>
      <c r="B1" s="17"/>
      <c r="C1" s="17"/>
      <c r="F1" s="18"/>
    </row>
    <row r="2" spans="1:12" ht="15" x14ac:dyDescent="0.25">
      <c r="F2" s="18"/>
    </row>
    <row r="3" spans="1:12" ht="15.75" x14ac:dyDescent="0.25">
      <c r="A3" s="14" t="s">
        <v>16</v>
      </c>
      <c r="B3" s="16"/>
      <c r="C3" s="16"/>
      <c r="D3" s="4"/>
      <c r="E3" s="4"/>
      <c r="F3" s="18"/>
      <c r="G3" s="5"/>
      <c r="I3" s="6"/>
      <c r="K3" s="6"/>
    </row>
    <row r="4" spans="1:12" ht="15" x14ac:dyDescent="0.25">
      <c r="A4" s="8" t="s">
        <v>0</v>
      </c>
      <c r="B4" s="9" t="s">
        <v>1</v>
      </c>
      <c r="C4" s="9"/>
      <c r="D4" s="8" t="s">
        <v>2</v>
      </c>
      <c r="E4" s="10" t="s">
        <v>3</v>
      </c>
      <c r="F4" s="19" t="s">
        <v>4</v>
      </c>
      <c r="G4" s="11" t="s">
        <v>5</v>
      </c>
      <c r="H4" s="12" t="s">
        <v>6</v>
      </c>
      <c r="I4" s="15" t="s">
        <v>7</v>
      </c>
      <c r="J4" s="12" t="s">
        <v>6</v>
      </c>
      <c r="K4" s="11" t="s">
        <v>8</v>
      </c>
      <c r="L4" s="12" t="s">
        <v>6</v>
      </c>
    </row>
    <row r="5" spans="1:12" x14ac:dyDescent="0.3">
      <c r="A5" s="1">
        <f t="shared" ref="A5:A26" si="0">RANK(F5,$F$5:$F$137)</f>
        <v>1</v>
      </c>
      <c r="B5" s="21" t="s">
        <v>236</v>
      </c>
      <c r="C5" s="21" t="s">
        <v>195</v>
      </c>
      <c r="D5" s="13">
        <v>2003</v>
      </c>
      <c r="E5" s="22" t="s">
        <v>144</v>
      </c>
      <c r="F5" s="20">
        <f t="shared" ref="F5:F17" si="1">SUM(H5,J5,L5,)</f>
        <v>923</v>
      </c>
      <c r="G5" s="2">
        <v>9.4700000000000006</v>
      </c>
      <c r="H5" s="3">
        <f t="shared" ref="H5:H17" si="2">IF(G5="",0,INT(17.686955*(EXP(2.1*LN((1397-G5*100)/100)))))</f>
        <v>416</v>
      </c>
      <c r="I5" s="7">
        <v>3.91</v>
      </c>
      <c r="J5" s="3">
        <f t="shared" ref="J5:J17" si="3">IF(I5=0,0,IF(I5&lt;2.1,0,INT(((I5-2.1)*100)^1.41*0.188807)))</f>
        <v>287</v>
      </c>
      <c r="K5" s="7">
        <v>24.3</v>
      </c>
      <c r="L5" s="3">
        <f t="shared" ref="L5:L17" si="4">IF(K5="",0,INT(10.14*(EXP(1.08*LN(K5-7)))))</f>
        <v>220</v>
      </c>
    </row>
    <row r="6" spans="1:12" x14ac:dyDescent="0.3">
      <c r="A6" s="1">
        <f t="shared" si="0"/>
        <v>2</v>
      </c>
      <c r="B6" s="21" t="s">
        <v>228</v>
      </c>
      <c r="C6" s="21" t="s">
        <v>229</v>
      </c>
      <c r="D6" s="13">
        <v>2003</v>
      </c>
      <c r="E6" s="22" t="s">
        <v>144</v>
      </c>
      <c r="F6" s="20">
        <f t="shared" si="1"/>
        <v>779</v>
      </c>
      <c r="G6" s="2">
        <v>10.49</v>
      </c>
      <c r="H6" s="3">
        <f t="shared" si="2"/>
        <v>242</v>
      </c>
      <c r="I6" s="7">
        <v>4.09</v>
      </c>
      <c r="J6" s="3">
        <f t="shared" si="3"/>
        <v>329</v>
      </c>
      <c r="K6" s="7">
        <v>23.4</v>
      </c>
      <c r="L6" s="3">
        <f t="shared" si="4"/>
        <v>208</v>
      </c>
    </row>
    <row r="7" spans="1:12" x14ac:dyDescent="0.3">
      <c r="A7" s="1">
        <f t="shared" si="0"/>
        <v>3</v>
      </c>
      <c r="B7" s="21" t="s">
        <v>222</v>
      </c>
      <c r="C7" s="21" t="s">
        <v>223</v>
      </c>
      <c r="D7" s="13">
        <v>2001</v>
      </c>
      <c r="E7" s="22" t="s">
        <v>142</v>
      </c>
      <c r="F7" s="20">
        <f t="shared" si="1"/>
        <v>745</v>
      </c>
      <c r="G7" s="2">
        <v>10.220000000000001</v>
      </c>
      <c r="H7" s="3">
        <f t="shared" si="2"/>
        <v>283</v>
      </c>
      <c r="I7" s="7">
        <v>3.49</v>
      </c>
      <c r="J7" s="3">
        <f t="shared" si="3"/>
        <v>198</v>
      </c>
      <c r="K7" s="7">
        <v>27.5</v>
      </c>
      <c r="L7" s="3">
        <f t="shared" si="4"/>
        <v>264</v>
      </c>
    </row>
    <row r="8" spans="1:12" x14ac:dyDescent="0.3">
      <c r="A8" s="1">
        <f t="shared" si="0"/>
        <v>4</v>
      </c>
      <c r="B8" s="21" t="s">
        <v>40</v>
      </c>
      <c r="C8" s="21" t="s">
        <v>178</v>
      </c>
      <c r="D8" s="13">
        <v>2003</v>
      </c>
      <c r="E8" s="22" t="s">
        <v>144</v>
      </c>
      <c r="F8" s="20">
        <f t="shared" si="1"/>
        <v>717</v>
      </c>
      <c r="G8" s="2">
        <v>10.199999999999999</v>
      </c>
      <c r="H8" s="3">
        <f t="shared" si="2"/>
        <v>287</v>
      </c>
      <c r="I8" s="7">
        <v>3.39</v>
      </c>
      <c r="J8" s="3">
        <f t="shared" si="3"/>
        <v>178</v>
      </c>
      <c r="K8" s="7">
        <v>26.6</v>
      </c>
      <c r="L8" s="3">
        <f t="shared" si="4"/>
        <v>252</v>
      </c>
    </row>
    <row r="9" spans="1:12" x14ac:dyDescent="0.3">
      <c r="A9" s="1">
        <f t="shared" si="0"/>
        <v>5</v>
      </c>
      <c r="B9" s="21" t="s">
        <v>54</v>
      </c>
      <c r="C9" s="21" t="s">
        <v>208</v>
      </c>
      <c r="D9" s="13">
        <v>2002</v>
      </c>
      <c r="E9" s="22" t="s">
        <v>144</v>
      </c>
      <c r="F9" s="20">
        <f t="shared" si="1"/>
        <v>661</v>
      </c>
      <c r="G9" s="2">
        <v>10.47</v>
      </c>
      <c r="H9" s="3">
        <f t="shared" si="2"/>
        <v>245</v>
      </c>
      <c r="I9" s="7">
        <v>3.71</v>
      </c>
      <c r="J9" s="3">
        <f t="shared" si="3"/>
        <v>244</v>
      </c>
      <c r="K9" s="7">
        <v>20.8</v>
      </c>
      <c r="L9" s="3">
        <f t="shared" si="4"/>
        <v>172</v>
      </c>
    </row>
    <row r="10" spans="1:12" x14ac:dyDescent="0.3">
      <c r="A10" s="1">
        <f t="shared" si="0"/>
        <v>6</v>
      </c>
      <c r="B10" s="21" t="s">
        <v>141</v>
      </c>
      <c r="C10" s="21" t="s">
        <v>188</v>
      </c>
      <c r="D10" s="13">
        <v>2002</v>
      </c>
      <c r="E10" s="22" t="s">
        <v>144</v>
      </c>
      <c r="F10" s="20">
        <f t="shared" si="1"/>
        <v>659</v>
      </c>
      <c r="G10" s="2">
        <v>10.199999999999999</v>
      </c>
      <c r="H10" s="3">
        <f t="shared" si="2"/>
        <v>287</v>
      </c>
      <c r="I10" s="7">
        <v>3.67</v>
      </c>
      <c r="J10" s="3">
        <f t="shared" si="3"/>
        <v>235</v>
      </c>
      <c r="K10" s="7">
        <v>18.2</v>
      </c>
      <c r="L10" s="3">
        <f t="shared" si="4"/>
        <v>137</v>
      </c>
    </row>
    <row r="11" spans="1:12" x14ac:dyDescent="0.3">
      <c r="A11" s="1">
        <f t="shared" si="0"/>
        <v>7</v>
      </c>
      <c r="B11" s="21" t="s">
        <v>214</v>
      </c>
      <c r="C11" s="21" t="s">
        <v>215</v>
      </c>
      <c r="D11" s="13">
        <v>2002</v>
      </c>
      <c r="E11" s="22" t="s">
        <v>142</v>
      </c>
      <c r="F11" s="20">
        <f t="shared" si="1"/>
        <v>597</v>
      </c>
      <c r="G11" s="2">
        <v>10.94</v>
      </c>
      <c r="H11" s="3">
        <f t="shared" si="2"/>
        <v>181</v>
      </c>
      <c r="I11" s="7">
        <v>3.14</v>
      </c>
      <c r="J11" s="3">
        <f t="shared" si="3"/>
        <v>131</v>
      </c>
      <c r="K11" s="7">
        <v>29</v>
      </c>
      <c r="L11" s="3">
        <f t="shared" si="4"/>
        <v>285</v>
      </c>
    </row>
    <row r="12" spans="1:12" x14ac:dyDescent="0.3">
      <c r="A12" s="1">
        <f t="shared" si="0"/>
        <v>8</v>
      </c>
      <c r="B12" s="21" t="s">
        <v>150</v>
      </c>
      <c r="C12" s="21" t="s">
        <v>224</v>
      </c>
      <c r="D12" s="13">
        <v>2003</v>
      </c>
      <c r="E12" s="22" t="s">
        <v>142</v>
      </c>
      <c r="F12" s="20">
        <f t="shared" si="1"/>
        <v>588</v>
      </c>
      <c r="G12" s="2">
        <v>10.35</v>
      </c>
      <c r="H12" s="3">
        <f t="shared" si="2"/>
        <v>263</v>
      </c>
      <c r="I12" s="7">
        <v>3.35</v>
      </c>
      <c r="J12" s="3">
        <f t="shared" si="3"/>
        <v>170</v>
      </c>
      <c r="K12" s="7">
        <v>19.5</v>
      </c>
      <c r="L12" s="3">
        <f t="shared" si="4"/>
        <v>155</v>
      </c>
    </row>
    <row r="13" spans="1:12" x14ac:dyDescent="0.3">
      <c r="A13" s="1">
        <f t="shared" si="0"/>
        <v>9</v>
      </c>
      <c r="B13" s="21" t="s">
        <v>237</v>
      </c>
      <c r="C13" s="21" t="s">
        <v>164</v>
      </c>
      <c r="D13" s="13">
        <v>2003</v>
      </c>
      <c r="E13" s="22" t="s">
        <v>144</v>
      </c>
      <c r="F13" s="20">
        <f t="shared" si="1"/>
        <v>519</v>
      </c>
      <c r="G13" s="2">
        <v>10.47</v>
      </c>
      <c r="H13" s="3">
        <f t="shared" si="2"/>
        <v>245</v>
      </c>
      <c r="I13" s="7">
        <v>3.13</v>
      </c>
      <c r="J13" s="3">
        <f t="shared" si="3"/>
        <v>130</v>
      </c>
      <c r="K13" s="7">
        <v>18.7</v>
      </c>
      <c r="L13" s="3">
        <f t="shared" si="4"/>
        <v>144</v>
      </c>
    </row>
    <row r="14" spans="1:12" x14ac:dyDescent="0.3">
      <c r="A14" s="1">
        <f t="shared" si="0"/>
        <v>10</v>
      </c>
      <c r="B14" s="21" t="s">
        <v>47</v>
      </c>
      <c r="C14" s="21" t="s">
        <v>220</v>
      </c>
      <c r="D14" s="13">
        <v>2002</v>
      </c>
      <c r="E14" s="22" t="s">
        <v>142</v>
      </c>
      <c r="F14" s="20">
        <f t="shared" si="1"/>
        <v>509</v>
      </c>
      <c r="G14" s="2">
        <v>11.05</v>
      </c>
      <c r="H14" s="3">
        <f t="shared" si="2"/>
        <v>167</v>
      </c>
      <c r="I14" s="7">
        <v>3.15</v>
      </c>
      <c r="J14" s="3">
        <f t="shared" si="3"/>
        <v>133</v>
      </c>
      <c r="K14" s="7">
        <v>23.5</v>
      </c>
      <c r="L14" s="3">
        <f t="shared" si="4"/>
        <v>209</v>
      </c>
    </row>
    <row r="15" spans="1:12" x14ac:dyDescent="0.3">
      <c r="A15" s="1">
        <f t="shared" si="0"/>
        <v>11</v>
      </c>
      <c r="B15" s="21" t="s">
        <v>143</v>
      </c>
      <c r="C15" s="21" t="s">
        <v>217</v>
      </c>
      <c r="D15" s="13">
        <v>2002</v>
      </c>
      <c r="E15" s="22" t="s">
        <v>142</v>
      </c>
      <c r="F15" s="20">
        <f t="shared" si="1"/>
        <v>277</v>
      </c>
      <c r="G15" s="2">
        <v>11.53</v>
      </c>
      <c r="H15" s="3">
        <f t="shared" si="2"/>
        <v>115</v>
      </c>
      <c r="I15" s="7">
        <v>2.42</v>
      </c>
      <c r="J15" s="3">
        <f t="shared" si="3"/>
        <v>25</v>
      </c>
      <c r="K15" s="7">
        <v>18.2</v>
      </c>
      <c r="L15" s="3">
        <f t="shared" si="4"/>
        <v>137</v>
      </c>
    </row>
    <row r="16" spans="1:12" x14ac:dyDescent="0.3">
      <c r="A16" s="1">
        <f t="shared" si="0"/>
        <v>12</v>
      </c>
      <c r="B16" s="21" t="s">
        <v>128</v>
      </c>
      <c r="C16" s="21" t="s">
        <v>216</v>
      </c>
      <c r="D16" s="13">
        <v>2003</v>
      </c>
      <c r="E16" s="22" t="s">
        <v>142</v>
      </c>
      <c r="F16" s="20">
        <f t="shared" si="1"/>
        <v>217</v>
      </c>
      <c r="G16" s="2">
        <v>13.55</v>
      </c>
      <c r="H16" s="3">
        <f t="shared" si="2"/>
        <v>2</v>
      </c>
      <c r="I16" s="7">
        <v>2.15</v>
      </c>
      <c r="J16" s="3">
        <f t="shared" si="3"/>
        <v>1</v>
      </c>
      <c r="K16" s="7">
        <v>23.9</v>
      </c>
      <c r="L16" s="3">
        <f t="shared" si="4"/>
        <v>214</v>
      </c>
    </row>
    <row r="17" spans="1:12" x14ac:dyDescent="0.3">
      <c r="A17" s="1">
        <f t="shared" si="0"/>
        <v>13</v>
      </c>
      <c r="B17" s="21" t="s">
        <v>227</v>
      </c>
      <c r="C17" s="21" t="s">
        <v>221</v>
      </c>
      <c r="D17" s="13">
        <v>2003</v>
      </c>
      <c r="E17" s="22" t="s">
        <v>142</v>
      </c>
      <c r="F17" s="20">
        <f t="shared" si="1"/>
        <v>130</v>
      </c>
      <c r="G17" s="2">
        <v>12.17</v>
      </c>
      <c r="H17" s="3">
        <f t="shared" si="2"/>
        <v>60</v>
      </c>
      <c r="I17" s="7">
        <v>1.95</v>
      </c>
      <c r="J17" s="3">
        <f t="shared" si="3"/>
        <v>0</v>
      </c>
      <c r="K17" s="7">
        <v>13</v>
      </c>
      <c r="L17" s="3">
        <f t="shared" si="4"/>
        <v>70</v>
      </c>
    </row>
    <row r="18" spans="1:12" x14ac:dyDescent="0.3">
      <c r="A18" s="1">
        <f t="shared" si="0"/>
        <v>14</v>
      </c>
      <c r="B18" s="21" t="s">
        <v>218</v>
      </c>
      <c r="C18" s="21" t="s">
        <v>219</v>
      </c>
      <c r="D18" s="13">
        <v>2002</v>
      </c>
      <c r="E18" s="22" t="s">
        <v>142</v>
      </c>
      <c r="F18" s="20">
        <f t="shared" ref="F18:F26" si="5">SUM(H18,J18,L18,)</f>
        <v>0</v>
      </c>
      <c r="G18" s="2"/>
      <c r="H18" s="3">
        <f t="shared" ref="H18:H26" si="6">IF(G18="",0,INT(17.686955*(EXP(2.1*LN((1397-G18*100)/100)))))</f>
        <v>0</v>
      </c>
      <c r="I18" s="7"/>
      <c r="J18" s="3">
        <f t="shared" ref="J18:J26" si="7">IF(I18=0,0,IF(I18&lt;2.1,0,INT(((I18-2.1)*100)^1.41*0.188807)))</f>
        <v>0</v>
      </c>
      <c r="K18" s="7"/>
      <c r="L18" s="3">
        <f t="shared" ref="L18:L26" si="8">IF(K18="",0,INT(10.14*(EXP(1.08*LN(K18-7)))))</f>
        <v>0</v>
      </c>
    </row>
    <row r="19" spans="1:12" x14ac:dyDescent="0.3">
      <c r="A19" s="1">
        <f t="shared" si="0"/>
        <v>14</v>
      </c>
      <c r="B19" s="21" t="s">
        <v>182</v>
      </c>
      <c r="C19" s="21" t="s">
        <v>221</v>
      </c>
      <c r="D19" s="13">
        <v>2001</v>
      </c>
      <c r="E19" s="22" t="s">
        <v>142</v>
      </c>
      <c r="F19" s="20">
        <f t="shared" si="5"/>
        <v>0</v>
      </c>
      <c r="G19" s="2"/>
      <c r="H19" s="3">
        <f t="shared" si="6"/>
        <v>0</v>
      </c>
      <c r="I19" s="7"/>
      <c r="J19" s="3">
        <f t="shared" si="7"/>
        <v>0</v>
      </c>
      <c r="K19" s="7"/>
      <c r="L19" s="3">
        <f t="shared" si="8"/>
        <v>0</v>
      </c>
    </row>
    <row r="20" spans="1:12" x14ac:dyDescent="0.3">
      <c r="A20" s="1">
        <f t="shared" si="0"/>
        <v>14</v>
      </c>
      <c r="B20" s="21" t="s">
        <v>225</v>
      </c>
      <c r="C20" s="21" t="s">
        <v>226</v>
      </c>
      <c r="D20" s="13">
        <v>2002</v>
      </c>
      <c r="E20" s="22" t="s">
        <v>142</v>
      </c>
      <c r="F20" s="20">
        <f t="shared" si="5"/>
        <v>0</v>
      </c>
      <c r="G20" s="2"/>
      <c r="H20" s="3">
        <f t="shared" si="6"/>
        <v>0</v>
      </c>
      <c r="I20" s="7"/>
      <c r="J20" s="3">
        <f t="shared" si="7"/>
        <v>0</v>
      </c>
      <c r="K20" s="7"/>
      <c r="L20" s="3">
        <f t="shared" si="8"/>
        <v>0</v>
      </c>
    </row>
    <row r="21" spans="1:12" x14ac:dyDescent="0.3">
      <c r="A21" s="1">
        <f t="shared" si="0"/>
        <v>14</v>
      </c>
      <c r="B21" s="21" t="s">
        <v>148</v>
      </c>
      <c r="C21" s="21" t="s">
        <v>191</v>
      </c>
      <c r="D21" s="13">
        <v>2002</v>
      </c>
      <c r="E21" s="22" t="s">
        <v>142</v>
      </c>
      <c r="F21" s="20">
        <f t="shared" si="5"/>
        <v>0</v>
      </c>
      <c r="G21" s="2"/>
      <c r="H21" s="3">
        <f t="shared" si="6"/>
        <v>0</v>
      </c>
      <c r="I21" s="7"/>
      <c r="J21" s="3">
        <f t="shared" si="7"/>
        <v>0</v>
      </c>
      <c r="K21" s="7"/>
      <c r="L21" s="3">
        <f t="shared" si="8"/>
        <v>0</v>
      </c>
    </row>
    <row r="22" spans="1:12" x14ac:dyDescent="0.3">
      <c r="A22" s="1">
        <f t="shared" si="0"/>
        <v>14</v>
      </c>
      <c r="B22" s="21" t="s">
        <v>155</v>
      </c>
      <c r="C22" s="21" t="s">
        <v>230</v>
      </c>
      <c r="D22" s="13">
        <v>2003</v>
      </c>
      <c r="E22" s="22" t="s">
        <v>144</v>
      </c>
      <c r="F22" s="20">
        <f t="shared" si="5"/>
        <v>0</v>
      </c>
      <c r="G22" s="2"/>
      <c r="H22" s="3">
        <f t="shared" si="6"/>
        <v>0</v>
      </c>
      <c r="I22" s="7"/>
      <c r="J22" s="3">
        <f t="shared" si="7"/>
        <v>0</v>
      </c>
      <c r="K22" s="7"/>
      <c r="L22" s="3">
        <f t="shared" si="8"/>
        <v>0</v>
      </c>
    </row>
    <row r="23" spans="1:12" x14ac:dyDescent="0.3">
      <c r="A23" s="1">
        <f t="shared" si="0"/>
        <v>14</v>
      </c>
      <c r="B23" s="21" t="s">
        <v>231</v>
      </c>
      <c r="C23" s="21" t="s">
        <v>178</v>
      </c>
      <c r="D23" s="13">
        <v>2002</v>
      </c>
      <c r="E23" s="22" t="s">
        <v>144</v>
      </c>
      <c r="F23" s="20">
        <f t="shared" si="5"/>
        <v>0</v>
      </c>
      <c r="G23" s="2"/>
      <c r="H23" s="3">
        <f t="shared" si="6"/>
        <v>0</v>
      </c>
      <c r="I23" s="7"/>
      <c r="J23" s="3">
        <f t="shared" si="7"/>
        <v>0</v>
      </c>
      <c r="K23" s="7"/>
      <c r="L23" s="3">
        <f t="shared" si="8"/>
        <v>0</v>
      </c>
    </row>
    <row r="24" spans="1:12" x14ac:dyDescent="0.3">
      <c r="A24" s="1">
        <f t="shared" si="0"/>
        <v>14</v>
      </c>
      <c r="B24" s="21" t="s">
        <v>232</v>
      </c>
      <c r="C24" s="21" t="s">
        <v>233</v>
      </c>
      <c r="D24" s="13">
        <v>2003</v>
      </c>
      <c r="E24" s="22" t="s">
        <v>144</v>
      </c>
      <c r="F24" s="20">
        <f t="shared" si="5"/>
        <v>0</v>
      </c>
      <c r="G24" s="2"/>
      <c r="H24" s="3">
        <f t="shared" si="6"/>
        <v>0</v>
      </c>
      <c r="I24" s="7"/>
      <c r="J24" s="3">
        <f t="shared" si="7"/>
        <v>0</v>
      </c>
      <c r="K24" s="7"/>
      <c r="L24" s="3">
        <f t="shared" si="8"/>
        <v>0</v>
      </c>
    </row>
    <row r="25" spans="1:12" x14ac:dyDescent="0.3">
      <c r="A25" s="1">
        <f t="shared" si="0"/>
        <v>14</v>
      </c>
      <c r="B25" s="21" t="s">
        <v>234</v>
      </c>
      <c r="C25" s="21" t="s">
        <v>235</v>
      </c>
      <c r="D25" s="13">
        <v>2003</v>
      </c>
      <c r="E25" s="22" t="s">
        <v>144</v>
      </c>
      <c r="F25" s="20">
        <f t="shared" si="5"/>
        <v>0</v>
      </c>
      <c r="G25" s="2"/>
      <c r="H25" s="3">
        <f t="shared" si="6"/>
        <v>0</v>
      </c>
      <c r="I25" s="7"/>
      <c r="J25" s="3">
        <f t="shared" si="7"/>
        <v>0</v>
      </c>
      <c r="K25" s="7"/>
      <c r="L25" s="3">
        <f t="shared" si="8"/>
        <v>0</v>
      </c>
    </row>
    <row r="26" spans="1:12" x14ac:dyDescent="0.3">
      <c r="A26" s="1">
        <f t="shared" si="0"/>
        <v>14</v>
      </c>
      <c r="B26" s="21"/>
      <c r="C26" s="21"/>
      <c r="D26" s="30"/>
      <c r="E26" s="22"/>
      <c r="F26" s="20">
        <f t="shared" si="5"/>
        <v>0</v>
      </c>
      <c r="G26" s="2"/>
      <c r="H26" s="3">
        <f t="shared" si="6"/>
        <v>0</v>
      </c>
      <c r="I26" s="7"/>
      <c r="J26" s="3">
        <f t="shared" si="7"/>
        <v>0</v>
      </c>
      <c r="K26" s="7"/>
      <c r="L26" s="3">
        <f t="shared" si="8"/>
        <v>0</v>
      </c>
    </row>
  </sheetData>
  <sortState ref="B5:L17">
    <sortCondition descending="1" ref="F5:F17"/>
  </sortState>
  <pageMargins left="0.7" right="0.7" top="0.78740157499999996" bottom="0.78740157499999996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1. Klassen m</vt:lpstr>
      <vt:lpstr>1. Klassen w</vt:lpstr>
      <vt:lpstr>2. Klassen m</vt:lpstr>
      <vt:lpstr>2. Klassen w</vt:lpstr>
      <vt:lpstr>3. Klassen m</vt:lpstr>
      <vt:lpstr>3. Klassen w</vt:lpstr>
      <vt:lpstr>4. Klassen m</vt:lpstr>
      <vt:lpstr>4. Klassen 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 WERFEN</dc:creator>
  <cp:lastModifiedBy>Renate</cp:lastModifiedBy>
  <cp:lastPrinted>2017-06-23T11:20:34Z</cp:lastPrinted>
  <dcterms:created xsi:type="dcterms:W3CDTF">2010-04-22T13:18:21Z</dcterms:created>
  <dcterms:modified xsi:type="dcterms:W3CDTF">2017-06-27T07:17:21Z</dcterms:modified>
</cp:coreProperties>
</file>